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CF'!$A$1:$H$69</definedName>
    <definedName name="_xlnm.Print_Area" localSheetId="2">'Equity'!$A$1:$K$49</definedName>
    <definedName name="_xlnm.Print_Area" localSheetId="0">'Inc Stat '!$D$1:$J$53</definedName>
  </definedNames>
  <calcPr fullCalcOnLoad="1"/>
</workbook>
</file>

<file path=xl/sharedStrings.xml><?xml version="1.0" encoding="utf-8"?>
<sst xmlns="http://schemas.openxmlformats.org/spreadsheetml/2006/main" count="224" uniqueCount="165">
  <si>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</si>
  <si>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</si>
  <si>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</si>
  <si>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</si>
  <si>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</si>
  <si>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</si>
  <si>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</si>
  <si>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</si>
  <si>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</si>
  <si>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</si>
  <si>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</si>
  <si>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</si>
  <si>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</si>
  <si>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</si>
  <si>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</si>
  <si>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</si>
  <si>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</si>
  <si>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</si>
  <si>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</si>
  <si>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</si>
  <si>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</si>
  <si>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</si>
  <si>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</si>
  <si>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</si>
  <si>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</si>
  <si>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</si>
  <si>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</si>
  <si>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</si>
  <si>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</si>
  <si>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</si>
  <si>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</si>
  <si>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</si>
  <si>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</si>
  <si>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</si>
  <si>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</si>
  <si>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</si>
  <si>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</si>
  <si>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</si>
  <si>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</si>
  <si>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</si>
  <si>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</si>
  <si>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</si>
  <si>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</si>
  <si>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</si>
  <si>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</si>
  <si>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</si>
  <si>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</si>
  <si>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</si>
  <si>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</si>
  <si>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</si>
  <si>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</si>
  <si>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</si>
  <si>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</si>
  <si>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</si>
  <si>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</si>
  <si>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</si>
  <si>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</si>
  <si>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</si>
  <si>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</si>
  <si>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</si>
  <si>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</si>
  <si>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</si>
  <si>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</si>
  <si>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</si>
  <si>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</si>
  <si>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</si>
  <si>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</si>
  <si>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</si>
  <si>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</si>
  <si>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</si>
  <si>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</si>
  <si>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</si>
  <si>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</si>
  <si>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</si>
  <si>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</si>
  <si>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</si>
  <si>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</si>
  <si>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</si>
  <si>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</si>
  <si>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</si>
  <si>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</si>
  <si>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</si>
  <si>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</si>
  <si>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</si>
  <si>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</si>
  <si>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</si>
  <si>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</si>
  <si>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</si>
  <si>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</si>
  <si>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Repayment of term loan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</si>
  <si>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</si>
  <si>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</si>
  <si>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</si>
  <si>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</si>
  <si>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</si>
  <si>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</si>
  <si>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</si>
  <si>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</si>
  <si>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</si>
  <si>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</si>
  <si>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</si>
  <si>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</si>
  <si>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</si>
  <si>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</si>
  <si>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Interest expenses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</si>
  <si>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</si>
  <si>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</si>
  <si>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</si>
  <si>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</si>
  <si>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</si>
  <si>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</si>
  <si>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</si>
  <si>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</si>
  <si>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</si>
  <si>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</si>
  <si>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</si>
  <si>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</si>
  <si>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</si>
  <si>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</si>
  <si>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</si>
  <si>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>Treasury</t>
  </si>
  <si>
    <t>Share</t>
  </si>
  <si>
    <t xml:space="preserve">Tax recovered </t>
  </si>
  <si>
    <t>Earnings per share :</t>
  </si>
  <si>
    <t>31/07/2004</t>
  </si>
  <si>
    <t>Impairment loss</t>
  </si>
  <si>
    <t>PERIOD</t>
  </si>
  <si>
    <t>YEAR</t>
  </si>
  <si>
    <t xml:space="preserve">(The Condensed Consolidated Statement of Changes in Equity should be read in conjunction with the audited Financial </t>
  </si>
  <si>
    <t xml:space="preserve">As the Group changed its financial year-end from 31 January to 31 July, the comparative figures for the current and cumulative </t>
  </si>
  <si>
    <t>quarters are the figures for the corresponding months in the preceding year.)</t>
  </si>
  <si>
    <t>(AUDITED)</t>
  </si>
  <si>
    <t>FINANCIAL PERIOD END</t>
  </si>
  <si>
    <t xml:space="preserve">As the Group changed its financial year-end from 31 January to 31 July, the comparative figures for the current and </t>
  </si>
  <si>
    <t>cumulative quarters are the figures for the corresponding months in the preceding year.)</t>
  </si>
  <si>
    <t>At 1 August 2004</t>
  </si>
  <si>
    <t>At 1 August 2003</t>
  </si>
  <si>
    <t xml:space="preserve">            Land premium payable</t>
  </si>
  <si>
    <t>Dividends</t>
  </si>
  <si>
    <t>PRECEDING</t>
  </si>
  <si>
    <t>Acquisition of subsidiary</t>
  </si>
  <si>
    <t>Property, plant and equipment written off</t>
  </si>
  <si>
    <t xml:space="preserve">(The Condensed Consolidated Cash Flow Statement should be read in conjunction with the audited Financial Statements for the </t>
  </si>
  <si>
    <t xml:space="preserve">(The Condensed Consolidated Income Statement should be read in conjunction with the audited Financial Statements for the period ended </t>
  </si>
  <si>
    <t>the figures for the corresponding months in the preceding year.)</t>
  </si>
  <si>
    <t xml:space="preserve">As the Group changed its financial year-end from 31 January to 31 July, the comparative figures for the current and cumulative quarters are </t>
  </si>
  <si>
    <t>01/08/2004 to</t>
  </si>
  <si>
    <t>01/08/2003 to</t>
  </si>
  <si>
    <t>CUMULATIVE QUARTER</t>
  </si>
  <si>
    <t>31 July 2004.</t>
  </si>
  <si>
    <t>Statements for the period ended 31 July 2004.</t>
  </si>
  <si>
    <t>period ended 31 July 2004.</t>
  </si>
  <si>
    <t>01/05/2005 to</t>
  </si>
  <si>
    <t>31/07/2005</t>
  </si>
  <si>
    <t>For the quarter ended 31 July 2005</t>
  </si>
  <si>
    <t>01/05/2004 to</t>
  </si>
  <si>
    <t>As At 31 July 2005</t>
  </si>
  <si>
    <t>Twelve Months</t>
  </si>
  <si>
    <t>Ended 31 July 2005</t>
  </si>
  <si>
    <t>At 31 July 2005</t>
  </si>
  <si>
    <t>ended 31 July 2004</t>
  </si>
  <si>
    <t>At 31 July 2004</t>
  </si>
  <si>
    <t>Drawdown of term loan</t>
  </si>
  <si>
    <t>for the period ended 31 July 2004)</t>
  </si>
  <si>
    <t>(The Condensed Consolidated Balance Sheet should be read in conjunction with the audited Financial Statements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</si>
</sst>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" fontId="3" fillId="0" borderId="0" xfId="0" applyNumberFormat="1" applyFont="1" applyFill="1" applyBorder="1" applyAlignment="1" quotePrefix="1">
      <alignment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6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14" fontId="2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left"/>
    </xf>
    <xf numFmtId="178" fontId="3" fillId="0" borderId="0" xfId="0" applyNumberFormat="1" applyFont="1" applyFill="1" applyAlignment="1">
      <alignment horizontal="right"/>
    </xf>
    <xf numFmtId="178" fontId="1" fillId="0" borderId="5" xfId="0" applyNumberFormat="1" applyFont="1" applyFill="1" applyBorder="1" applyAlignment="1">
      <alignment/>
    </xf>
    <xf numFmtId="178" fontId="2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left"/>
    </xf>
    <xf numFmtId="178" fontId="1" fillId="0" borderId="1" xfId="15" applyNumberFormat="1" applyFont="1" applyFill="1" applyBorder="1" applyAlignment="1">
      <alignment horizontal="right"/>
    </xf>
    <xf numFmtId="178" fontId="3" fillId="0" borderId="1" xfId="15" applyNumberFormat="1" applyFont="1" applyFill="1" applyBorder="1" applyAlignment="1">
      <alignment horizontal="right"/>
    </xf>
    <xf numFmtId="178" fontId="1" fillId="0" borderId="0" xfId="15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1" fillId="0" borderId="2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/>
    </xf>
    <xf numFmtId="38" fontId="3" fillId="0" borderId="0" xfId="15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3" fontId="3" fillId="0" borderId="0" xfId="15" applyFont="1" applyFill="1" applyAlignment="1">
      <alignment/>
    </xf>
    <xf numFmtId="4" fontId="3" fillId="0" borderId="0" xfId="0" applyNumberFormat="1" applyFont="1" applyFill="1" applyAlignment="1" quotePrefix="1">
      <alignment/>
    </xf>
    <xf numFmtId="37" fontId="4" fillId="0" borderId="0" xfId="0" applyNumberFormat="1" applyFont="1" applyFill="1" applyBorder="1" applyAlignment="1">
      <alignment horizontal="center"/>
    </xf>
    <xf numFmtId="178" fontId="1" fillId="0" borderId="1" xfId="15" applyNumberFormat="1" applyFont="1" applyFill="1" applyBorder="1" applyAlignment="1">
      <alignment/>
    </xf>
    <xf numFmtId="4" fontId="1" fillId="0" borderId="0" xfId="15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276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12" hidden="1" customWidth="1"/>
    <col min="2" max="2" width="2.421875" style="12" customWidth="1"/>
    <col min="3" max="3" width="3.57421875" style="12" hidden="1" customWidth="1"/>
    <col min="4" max="4" width="28.140625" style="12" customWidth="1"/>
    <col min="5" max="5" width="12.140625" style="12" customWidth="1"/>
    <col min="6" max="6" width="19.421875" style="17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3" customWidth="1"/>
    <col min="11" max="11" width="5.00390625" style="13" customWidth="1"/>
    <col min="12" max="14" width="3.57421875" style="12" hidden="1" customWidth="1"/>
    <col min="15" max="16" width="4.7109375" style="12" customWidth="1"/>
    <col min="17" max="17" width="5.00390625" style="12" customWidth="1"/>
    <col min="18" max="18" width="4.7109375" style="12" customWidth="1"/>
    <col min="19" max="19" width="3.57421875" style="12" hidden="1" customWidth="1"/>
    <col min="20" max="20" width="3.57421875" style="12" customWidth="1"/>
    <col min="21" max="21" width="4.8515625" style="12" customWidth="1"/>
    <col min="22" max="22" width="5.421875" style="12" customWidth="1"/>
    <col min="23" max="16384" width="3.57421875" style="12" customWidth="1"/>
  </cols>
  <sheetData>
    <row r="1" spans="3:11" s="3" customFormat="1" ht="18.75" customHeight="1">
      <c r="C1" s="5" t="s">
        <v>0</v>
      </c>
      <c r="D1" s="5" t="s">
        <v>50</v>
      </c>
      <c r="E1" s="5"/>
      <c r="J1" s="28"/>
      <c r="K1" s="28"/>
    </row>
    <row r="2" spans="3:11" s="3" customFormat="1" ht="15.75" customHeight="1">
      <c r="C2" s="5" t="s">
        <v>1</v>
      </c>
      <c r="D2" s="5" t="s">
        <v>49</v>
      </c>
      <c r="E2" s="5"/>
      <c r="J2" s="28"/>
      <c r="K2" s="28"/>
    </row>
    <row r="3" spans="3:11" s="3" customFormat="1" ht="15.75" customHeight="1">
      <c r="C3" s="5" t="s">
        <v>2</v>
      </c>
      <c r="D3" s="5" t="s">
        <v>48</v>
      </c>
      <c r="E3" s="5"/>
      <c r="F3" s="6"/>
      <c r="J3" s="28"/>
      <c r="K3" s="28"/>
    </row>
    <row r="4" spans="3:11" s="3" customFormat="1" ht="15" customHeight="1">
      <c r="C4" s="5" t="s">
        <v>3</v>
      </c>
      <c r="D4" s="5" t="s">
        <v>47</v>
      </c>
      <c r="E4" s="5"/>
      <c r="H4" s="161"/>
      <c r="J4" s="28"/>
      <c r="K4" s="28"/>
    </row>
    <row r="5" spans="3:11" s="3" customFormat="1" ht="15" customHeight="1">
      <c r="C5" s="5"/>
      <c r="D5" s="5" t="s">
        <v>46</v>
      </c>
      <c r="E5" s="5"/>
      <c r="J5" s="28"/>
      <c r="K5" s="28"/>
    </row>
    <row r="6" spans="2:10" ht="12" customHeight="1">
      <c r="B6" s="10"/>
      <c r="C6" s="10"/>
      <c r="D6" s="10"/>
      <c r="E6" s="10"/>
      <c r="F6" s="11"/>
      <c r="G6" s="10"/>
      <c r="H6" s="10"/>
      <c r="I6" s="10"/>
      <c r="J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3"/>
      <c r="D10" s="162" t="s">
        <v>51</v>
      </c>
      <c r="E10" s="13"/>
      <c r="F10" s="15"/>
      <c r="G10" s="13"/>
      <c r="H10" s="13"/>
      <c r="I10" s="13"/>
    </row>
    <row r="11" spans="3:6" ht="14.25" customHeight="1">
      <c r="C11" s="163"/>
      <c r="D11" s="162" t="s">
        <v>154</v>
      </c>
      <c r="E11" s="163"/>
      <c r="F11" s="16"/>
    </row>
    <row r="12" spans="3:6" ht="14.25" customHeight="1">
      <c r="C12" s="163"/>
      <c r="D12" s="162"/>
      <c r="E12" s="163"/>
      <c r="F12" s="16"/>
    </row>
    <row r="13" spans="2:10" ht="12" customHeight="1">
      <c r="B13" s="163"/>
      <c r="C13" s="163"/>
      <c r="D13" s="163"/>
      <c r="E13" s="178" t="s">
        <v>19</v>
      </c>
      <c r="F13" s="178"/>
      <c r="I13" s="178" t="s">
        <v>19</v>
      </c>
      <c r="J13" s="178"/>
    </row>
    <row r="14" spans="2:10" ht="12" customHeight="1">
      <c r="B14" s="163"/>
      <c r="E14" s="176" t="s">
        <v>62</v>
      </c>
      <c r="F14" s="177"/>
      <c r="G14" s="55"/>
      <c r="I14" s="176" t="s">
        <v>148</v>
      </c>
      <c r="J14" s="177"/>
    </row>
    <row r="15" spans="6:10" ht="12" customHeight="1">
      <c r="F15" s="54" t="s">
        <v>5</v>
      </c>
      <c r="H15" s="53"/>
      <c r="I15" s="53" t="s">
        <v>4</v>
      </c>
      <c r="J15" s="51" t="str">
        <f>F15</f>
        <v>PRECEDING YEAR</v>
      </c>
    </row>
    <row r="16" spans="2:99" ht="12" customHeight="1">
      <c r="B16" s="163"/>
      <c r="C16" s="163"/>
      <c r="D16" s="163"/>
      <c r="E16" s="53" t="s">
        <v>4</v>
      </c>
      <c r="F16" s="54" t="s">
        <v>6</v>
      </c>
      <c r="H16" s="51"/>
      <c r="I16" s="51" t="s">
        <v>127</v>
      </c>
      <c r="J16" s="51" t="str">
        <f>F16</f>
        <v>CORRESPONDING</v>
      </c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</row>
    <row r="17" spans="5:99" ht="12" customHeight="1">
      <c r="E17" s="53" t="s">
        <v>7</v>
      </c>
      <c r="F17" s="53" t="s">
        <v>7</v>
      </c>
      <c r="H17" s="51"/>
      <c r="I17" s="51" t="s">
        <v>8</v>
      </c>
      <c r="J17" s="51" t="s">
        <v>126</v>
      </c>
      <c r="K17" s="19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</row>
    <row r="18" spans="5:99" ht="12" customHeight="1">
      <c r="E18" s="127" t="s">
        <v>152</v>
      </c>
      <c r="F18" s="127" t="s">
        <v>155</v>
      </c>
      <c r="G18" s="124"/>
      <c r="H18" s="127"/>
      <c r="I18" s="127" t="s">
        <v>146</v>
      </c>
      <c r="J18" s="127" t="s">
        <v>147</v>
      </c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</row>
    <row r="19" spans="5:99" ht="12" customHeight="1">
      <c r="E19" s="128" t="s">
        <v>153</v>
      </c>
      <c r="F19" s="127" t="s">
        <v>124</v>
      </c>
      <c r="G19" s="124"/>
      <c r="H19" s="129"/>
      <c r="I19" s="128" t="s">
        <v>153</v>
      </c>
      <c r="J19" s="127" t="s">
        <v>124</v>
      </c>
      <c r="K19" s="16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</row>
    <row r="20" spans="5:99" ht="12" customHeight="1">
      <c r="E20" s="52" t="s">
        <v>9</v>
      </c>
      <c r="F20" s="52" t="s">
        <v>9</v>
      </c>
      <c r="H20" s="125"/>
      <c r="I20" s="51" t="s">
        <v>9</v>
      </c>
      <c r="J20" s="51" t="s">
        <v>9</v>
      </c>
      <c r="K20" s="16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</row>
    <row r="21" spans="2:99" ht="12" customHeight="1">
      <c r="B21" s="18"/>
      <c r="C21" s="18"/>
      <c r="D21" s="18"/>
      <c r="E21" s="18"/>
      <c r="H21" s="13"/>
      <c r="J21" s="19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</row>
    <row r="22" spans="2:99" s="13" customFormat="1" ht="14.25" customHeight="1">
      <c r="B22" s="165"/>
      <c r="C22" s="19"/>
      <c r="D22" s="19" t="s">
        <v>10</v>
      </c>
      <c r="E22" s="20">
        <v>121771</v>
      </c>
      <c r="F22" s="20">
        <v>132731</v>
      </c>
      <c r="G22" s="20"/>
      <c r="H22" s="20"/>
      <c r="I22" s="20">
        <v>532516</v>
      </c>
      <c r="J22" s="20">
        <v>500274</v>
      </c>
      <c r="K22" s="20"/>
      <c r="L22" s="19"/>
      <c r="M22" s="19"/>
      <c r="N22" s="19"/>
      <c r="O22" s="166"/>
      <c r="P22" s="167"/>
      <c r="Q22" s="166"/>
      <c r="R22" s="19"/>
      <c r="S22" s="19"/>
      <c r="T22" s="16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</row>
    <row r="23" spans="2:99" ht="12" customHeight="1">
      <c r="B23" s="18"/>
      <c r="C23" s="18"/>
      <c r="D23" s="18"/>
      <c r="E23" s="15"/>
      <c r="F23" s="15"/>
      <c r="G23" s="20"/>
      <c r="H23" s="15"/>
      <c r="I23" s="15"/>
      <c r="J23" s="20"/>
      <c r="K23" s="15"/>
      <c r="L23" s="18"/>
      <c r="M23" s="18"/>
      <c r="N23" s="18"/>
      <c r="O23" s="168"/>
      <c r="P23" s="168"/>
      <c r="Q23" s="168"/>
      <c r="R23" s="18"/>
      <c r="S23" s="18"/>
      <c r="T23" s="16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</row>
    <row r="24" spans="2:99" ht="12" customHeight="1">
      <c r="B24" s="165"/>
      <c r="C24" s="18"/>
      <c r="D24" s="18" t="s">
        <v>40</v>
      </c>
      <c r="E24" s="20">
        <f>-(E22-E28+E26)</f>
        <v>-92861</v>
      </c>
      <c r="F24" s="20">
        <v>-109645</v>
      </c>
      <c r="G24" s="20"/>
      <c r="H24" s="20"/>
      <c r="I24" s="20">
        <f>-(I22-I28+I26)</f>
        <v>-420966</v>
      </c>
      <c r="J24" s="20">
        <v>-430649</v>
      </c>
      <c r="K24" s="20"/>
      <c r="L24" s="18"/>
      <c r="M24" s="18"/>
      <c r="N24" s="18"/>
      <c r="O24" s="168"/>
      <c r="P24" s="168"/>
      <c r="Q24" s="168"/>
      <c r="R24" s="18"/>
      <c r="S24" s="18"/>
      <c r="T24" s="16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2:99" ht="12" customHeight="1">
      <c r="B25" s="18"/>
      <c r="C25" s="18"/>
      <c r="D25" s="18"/>
      <c r="E25" s="15"/>
      <c r="F25" s="15"/>
      <c r="G25" s="20"/>
      <c r="H25" s="15"/>
      <c r="I25" s="15"/>
      <c r="J25" s="20"/>
      <c r="K25" s="15"/>
      <c r="L25" s="18"/>
      <c r="M25" s="18"/>
      <c r="N25" s="18"/>
      <c r="O25" s="168"/>
      <c r="P25" s="168"/>
      <c r="Q25" s="168"/>
      <c r="R25" s="18"/>
      <c r="S25" s="18"/>
      <c r="T25" s="16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6" spans="2:99" s="13" customFormat="1" ht="14.25" customHeight="1">
      <c r="B26" s="165"/>
      <c r="C26" s="19"/>
      <c r="D26" s="19" t="s">
        <v>41</v>
      </c>
      <c r="E26" s="20">
        <v>797</v>
      </c>
      <c r="F26" s="20">
        <v>943</v>
      </c>
      <c r="G26" s="20"/>
      <c r="H26" s="20"/>
      <c r="I26" s="20">
        <v>3321</v>
      </c>
      <c r="J26" s="20">
        <v>2780</v>
      </c>
      <c r="K26" s="20"/>
      <c r="L26" s="19"/>
      <c r="M26" s="19"/>
      <c r="N26" s="19"/>
      <c r="O26" s="166"/>
      <c r="P26" s="166"/>
      <c r="Q26" s="166"/>
      <c r="R26" s="19"/>
      <c r="S26" s="19"/>
      <c r="T26" s="16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</row>
    <row r="27" spans="2:99" ht="12" customHeight="1">
      <c r="B27" s="18"/>
      <c r="C27" s="18"/>
      <c r="D27" s="18"/>
      <c r="E27" s="11"/>
      <c r="F27" s="11"/>
      <c r="G27" s="20"/>
      <c r="H27" s="15"/>
      <c r="I27" s="11"/>
      <c r="J27" s="22"/>
      <c r="K27" s="15"/>
      <c r="L27" s="18"/>
      <c r="M27" s="18"/>
      <c r="N27" s="18"/>
      <c r="O27" s="168"/>
      <c r="P27" s="168"/>
      <c r="Q27" s="168"/>
      <c r="R27" s="18"/>
      <c r="S27" s="18"/>
      <c r="T27" s="16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</row>
    <row r="28" spans="2:99" ht="12" customHeight="1">
      <c r="B28" s="165"/>
      <c r="C28" s="18"/>
      <c r="D28" s="18" t="s">
        <v>108</v>
      </c>
      <c r="E28" s="20">
        <v>29707</v>
      </c>
      <c r="F28" s="20">
        <v>24029</v>
      </c>
      <c r="G28" s="20"/>
      <c r="H28" s="20"/>
      <c r="I28" s="20">
        <v>114871</v>
      </c>
      <c r="J28" s="20">
        <v>72405</v>
      </c>
      <c r="K28" s="20"/>
      <c r="L28" s="18"/>
      <c r="M28" s="18"/>
      <c r="N28" s="18"/>
      <c r="O28" s="168"/>
      <c r="P28" s="168"/>
      <c r="Q28" s="168"/>
      <c r="R28" s="18"/>
      <c r="S28" s="18"/>
      <c r="T28" s="16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</row>
    <row r="29" spans="2:99" ht="12" customHeight="1">
      <c r="B29" s="18"/>
      <c r="C29" s="18"/>
      <c r="D29" s="18"/>
      <c r="E29" s="15"/>
      <c r="F29" s="15"/>
      <c r="G29" s="20"/>
      <c r="H29" s="15"/>
      <c r="I29" s="15"/>
      <c r="J29" s="20"/>
      <c r="K29" s="15"/>
      <c r="L29" s="18"/>
      <c r="M29" s="18"/>
      <c r="N29" s="18"/>
      <c r="O29" s="168"/>
      <c r="P29" s="168"/>
      <c r="Q29" s="168"/>
      <c r="R29" s="18"/>
      <c r="S29" s="18"/>
      <c r="T29" s="16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</row>
    <row r="30" spans="2:99" ht="12" customHeight="1">
      <c r="B30" s="165"/>
      <c r="C30" s="18"/>
      <c r="D30" s="18" t="s">
        <v>42</v>
      </c>
      <c r="E30" s="20">
        <v>-1272</v>
      </c>
      <c r="F30" s="20">
        <v>-1563</v>
      </c>
      <c r="G30" s="20"/>
      <c r="H30" s="20"/>
      <c r="I30" s="20">
        <v>-5274</v>
      </c>
      <c r="J30" s="20">
        <v>-6700</v>
      </c>
      <c r="K30" s="20"/>
      <c r="L30" s="18"/>
      <c r="M30" s="18"/>
      <c r="N30" s="18"/>
      <c r="O30" s="168"/>
      <c r="P30" s="168"/>
      <c r="Q30" s="168"/>
      <c r="R30" s="18"/>
      <c r="S30" s="18"/>
      <c r="T30" s="16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</row>
    <row r="31" spans="2:99" ht="12" customHeight="1">
      <c r="B31" s="18"/>
      <c r="C31" s="18"/>
      <c r="D31" s="18"/>
      <c r="E31" s="15"/>
      <c r="F31" s="15"/>
      <c r="G31" s="20"/>
      <c r="H31" s="15"/>
      <c r="I31" s="15"/>
      <c r="J31" s="20"/>
      <c r="K31" s="15"/>
      <c r="L31" s="18"/>
      <c r="M31" s="18"/>
      <c r="N31" s="18"/>
      <c r="O31" s="168"/>
      <c r="P31" s="168"/>
      <c r="Q31" s="168"/>
      <c r="R31" s="18"/>
      <c r="S31" s="18"/>
      <c r="T31" s="16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</row>
    <row r="32" spans="2:99" ht="12" customHeight="1">
      <c r="B32" s="165"/>
      <c r="C32" s="18"/>
      <c r="D32" s="18" t="s">
        <v>43</v>
      </c>
      <c r="E32" s="22">
        <v>0</v>
      </c>
      <c r="F32" s="22">
        <v>0</v>
      </c>
      <c r="G32" s="20"/>
      <c r="H32" s="15"/>
      <c r="I32" s="11">
        <f>E32</f>
        <v>0</v>
      </c>
      <c r="J32" s="22">
        <v>0</v>
      </c>
      <c r="K32" s="20"/>
      <c r="L32" s="18"/>
      <c r="M32" s="18"/>
      <c r="N32" s="18"/>
      <c r="O32" s="168"/>
      <c r="P32" s="168"/>
      <c r="Q32" s="168"/>
      <c r="R32" s="18"/>
      <c r="S32" s="18"/>
      <c r="T32" s="16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</row>
    <row r="33" spans="2:99" ht="12" customHeight="1">
      <c r="B33" s="169"/>
      <c r="C33" s="169"/>
      <c r="D33" s="169"/>
      <c r="E33" s="15"/>
      <c r="F33" s="15"/>
      <c r="G33" s="20"/>
      <c r="H33" s="15"/>
      <c r="I33" s="15"/>
      <c r="J33" s="20"/>
      <c r="K33" s="15"/>
      <c r="L33" s="18"/>
      <c r="M33" s="18"/>
      <c r="N33" s="18"/>
      <c r="O33" s="168"/>
      <c r="P33" s="168"/>
      <c r="Q33" s="168"/>
      <c r="R33" s="18"/>
      <c r="S33" s="18"/>
      <c r="T33" s="16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</row>
    <row r="34" spans="2:99" ht="12" customHeight="1">
      <c r="B34" s="165"/>
      <c r="C34" s="18"/>
      <c r="D34" s="18" t="s">
        <v>109</v>
      </c>
      <c r="E34" s="20">
        <f>E28+E30</f>
        <v>28435</v>
      </c>
      <c r="F34" s="20">
        <v>22466</v>
      </c>
      <c r="G34" s="20"/>
      <c r="H34" s="20"/>
      <c r="I34" s="20">
        <f>I28+I30</f>
        <v>109597</v>
      </c>
      <c r="J34" s="20">
        <v>65705</v>
      </c>
      <c r="K34" s="20"/>
      <c r="L34" s="18"/>
      <c r="M34" s="18"/>
      <c r="N34" s="18"/>
      <c r="O34" s="168"/>
      <c r="P34" s="168"/>
      <c r="Q34" s="168"/>
      <c r="R34" s="18"/>
      <c r="S34" s="18"/>
      <c r="T34" s="168"/>
      <c r="U34" s="170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</row>
    <row r="35" spans="2:99" ht="12" customHeight="1">
      <c r="B35" s="18"/>
      <c r="C35" s="18"/>
      <c r="D35" s="18"/>
      <c r="E35" s="15"/>
      <c r="F35" s="15"/>
      <c r="G35" s="20"/>
      <c r="H35" s="15"/>
      <c r="I35" s="15"/>
      <c r="J35" s="20"/>
      <c r="K35" s="15"/>
      <c r="L35" s="18"/>
      <c r="M35" s="18"/>
      <c r="N35" s="18"/>
      <c r="O35" s="168"/>
      <c r="P35" s="168"/>
      <c r="Q35" s="168"/>
      <c r="R35" s="18"/>
      <c r="S35" s="18"/>
      <c r="T35" s="16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</row>
    <row r="36" spans="2:99" ht="12" customHeight="1">
      <c r="B36" s="165"/>
      <c r="C36" s="18"/>
      <c r="D36" s="18" t="s">
        <v>11</v>
      </c>
      <c r="E36" s="22">
        <v>-4584</v>
      </c>
      <c r="F36" s="22">
        <v>-8453</v>
      </c>
      <c r="G36" s="20"/>
      <c r="H36" s="20"/>
      <c r="I36" s="22">
        <v>-24937</v>
      </c>
      <c r="J36" s="22">
        <v>-19910</v>
      </c>
      <c r="K36" s="20"/>
      <c r="L36" s="18"/>
      <c r="M36" s="18"/>
      <c r="N36" s="18"/>
      <c r="O36" s="168"/>
      <c r="P36" s="168"/>
      <c r="Q36" s="168"/>
      <c r="R36" s="18"/>
      <c r="S36" s="18"/>
      <c r="T36" s="16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</row>
    <row r="37" spans="2:99" ht="12" customHeight="1">
      <c r="B37" s="18"/>
      <c r="C37" s="18"/>
      <c r="D37" s="18"/>
      <c r="E37" s="15"/>
      <c r="F37" s="15"/>
      <c r="G37" s="20"/>
      <c r="H37" s="15"/>
      <c r="I37" s="15"/>
      <c r="J37" s="20"/>
      <c r="K37" s="15"/>
      <c r="L37" s="18"/>
      <c r="M37" s="18"/>
      <c r="N37" s="18"/>
      <c r="O37" s="168"/>
      <c r="P37" s="168"/>
      <c r="Q37" s="168"/>
      <c r="R37" s="18"/>
      <c r="S37" s="18"/>
      <c r="T37" s="16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</row>
    <row r="38" spans="2:99" ht="12" customHeight="1">
      <c r="B38" s="165"/>
      <c r="C38" s="18"/>
      <c r="D38" s="18" t="s">
        <v>44</v>
      </c>
      <c r="E38" s="20">
        <f>E34+E36</f>
        <v>23851</v>
      </c>
      <c r="F38" s="20">
        <v>14013</v>
      </c>
      <c r="G38" s="20"/>
      <c r="H38" s="20"/>
      <c r="I38" s="20">
        <f>I34+I36</f>
        <v>84660</v>
      </c>
      <c r="J38" s="20">
        <v>45795</v>
      </c>
      <c r="K38" s="20"/>
      <c r="L38" s="18"/>
      <c r="M38" s="18"/>
      <c r="N38" s="18"/>
      <c r="O38" s="168"/>
      <c r="P38" s="168"/>
      <c r="Q38" s="168"/>
      <c r="R38" s="171"/>
      <c r="S38" s="18"/>
      <c r="T38" s="168"/>
      <c r="U38" s="170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</row>
    <row r="39" spans="2:99" ht="12" customHeight="1">
      <c r="B39" s="18"/>
      <c r="C39" s="18"/>
      <c r="D39" s="18"/>
      <c r="E39" s="15"/>
      <c r="F39" s="15"/>
      <c r="G39" s="20"/>
      <c r="H39" s="15"/>
      <c r="I39" s="15"/>
      <c r="J39" s="20"/>
      <c r="K39" s="15"/>
      <c r="L39" s="18"/>
      <c r="M39" s="18"/>
      <c r="N39" s="18"/>
      <c r="O39" s="168"/>
      <c r="P39" s="168"/>
      <c r="Q39" s="168"/>
      <c r="R39" s="18"/>
      <c r="S39" s="18"/>
      <c r="T39" s="16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</row>
    <row r="40" spans="2:99" ht="12" customHeight="1">
      <c r="B40" s="165"/>
      <c r="C40" s="18"/>
      <c r="D40" s="18" t="s">
        <v>45</v>
      </c>
      <c r="E40" s="11">
        <v>0</v>
      </c>
      <c r="F40" s="11">
        <v>0</v>
      </c>
      <c r="G40" s="20"/>
      <c r="H40" s="15"/>
      <c r="I40" s="11">
        <v>0</v>
      </c>
      <c r="J40" s="22">
        <v>0</v>
      </c>
      <c r="K40" s="15"/>
      <c r="L40" s="18"/>
      <c r="M40" s="18"/>
      <c r="N40" s="18"/>
      <c r="O40" s="168"/>
      <c r="P40" s="168"/>
      <c r="Q40" s="168"/>
      <c r="R40" s="170"/>
      <c r="S40" s="18"/>
      <c r="T40" s="168"/>
      <c r="U40" s="170"/>
      <c r="V40" s="170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</row>
    <row r="41" spans="2:99" ht="12" customHeight="1">
      <c r="B41" s="18"/>
      <c r="C41" s="18"/>
      <c r="D41" s="18"/>
      <c r="E41" s="15"/>
      <c r="F41" s="15"/>
      <c r="G41" s="20"/>
      <c r="H41" s="15"/>
      <c r="I41" s="15"/>
      <c r="J41" s="20"/>
      <c r="K41" s="15"/>
      <c r="L41" s="18"/>
      <c r="M41" s="18"/>
      <c r="N41" s="18"/>
      <c r="O41" s="168"/>
      <c r="P41" s="168"/>
      <c r="Q41" s="168"/>
      <c r="R41" s="18"/>
      <c r="S41" s="18"/>
      <c r="T41" s="16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</row>
    <row r="42" spans="2:99" ht="12.75" customHeight="1" thickBot="1">
      <c r="B42" s="165"/>
      <c r="C42" s="18"/>
      <c r="D42" s="18" t="s">
        <v>110</v>
      </c>
      <c r="E42" s="23">
        <f>E38+E40</f>
        <v>23851</v>
      </c>
      <c r="F42" s="23">
        <v>14013</v>
      </c>
      <c r="G42" s="20"/>
      <c r="H42" s="15"/>
      <c r="I42" s="23">
        <f>I38+I40</f>
        <v>84660</v>
      </c>
      <c r="J42" s="23">
        <v>45795</v>
      </c>
      <c r="K42" s="15"/>
      <c r="L42" s="18"/>
      <c r="M42" s="18"/>
      <c r="N42" s="18"/>
      <c r="O42" s="168"/>
      <c r="P42" s="168"/>
      <c r="Q42" s="168"/>
      <c r="R42" s="18"/>
      <c r="S42" s="18"/>
      <c r="T42" s="16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</row>
    <row r="43" spans="2:99" ht="12" customHeight="1" thickTop="1">
      <c r="B43" s="18"/>
      <c r="C43" s="18"/>
      <c r="D43" s="18"/>
      <c r="E43" s="15"/>
      <c r="F43" s="15"/>
      <c r="G43" s="20"/>
      <c r="H43" s="15"/>
      <c r="I43" s="15"/>
      <c r="J43" s="15"/>
      <c r="K43" s="15"/>
      <c r="L43" s="18"/>
      <c r="M43" s="18"/>
      <c r="N43" s="18"/>
      <c r="O43" s="168"/>
      <c r="P43" s="168"/>
      <c r="Q43" s="168"/>
      <c r="R43" s="18"/>
      <c r="S43" s="18"/>
      <c r="T43" s="16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</row>
    <row r="44" spans="2:99" ht="12" customHeight="1">
      <c r="B44" s="18"/>
      <c r="C44" s="18"/>
      <c r="D44" s="18"/>
      <c r="E44" s="50" t="s">
        <v>57</v>
      </c>
      <c r="F44" s="50" t="s">
        <v>57</v>
      </c>
      <c r="G44" s="20"/>
      <c r="H44" s="50"/>
      <c r="I44" s="50" t="s">
        <v>57</v>
      </c>
      <c r="J44" s="50" t="s">
        <v>57</v>
      </c>
      <c r="K44" s="50"/>
      <c r="L44" s="18"/>
      <c r="M44" s="18"/>
      <c r="N44" s="18"/>
      <c r="O44" s="168"/>
      <c r="P44" s="168"/>
      <c r="Q44" s="168"/>
      <c r="R44" s="18"/>
      <c r="S44" s="18"/>
      <c r="T44" s="16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</row>
    <row r="45" spans="2:99" ht="12" customHeight="1">
      <c r="B45" s="18"/>
      <c r="C45" s="18"/>
      <c r="D45" s="18" t="s">
        <v>123</v>
      </c>
      <c r="E45" s="15"/>
      <c r="F45" s="15"/>
      <c r="G45" s="20"/>
      <c r="H45" s="15"/>
      <c r="I45" s="15"/>
      <c r="J45" s="15"/>
      <c r="K45" s="15"/>
      <c r="L45" s="18"/>
      <c r="M45" s="18"/>
      <c r="N45" s="18"/>
      <c r="O45" s="168"/>
      <c r="P45" s="168"/>
      <c r="Q45" s="168"/>
      <c r="R45" s="18"/>
      <c r="S45" s="18"/>
      <c r="T45" s="16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</row>
    <row r="46" spans="2:99" ht="12" customHeight="1">
      <c r="B46" s="18"/>
      <c r="C46" s="18"/>
      <c r="D46" s="172" t="s">
        <v>105</v>
      </c>
      <c r="E46" s="49">
        <f>E42/184473500*100000</f>
        <v>12.929228317346393</v>
      </c>
      <c r="F46" s="49">
        <v>7.414748645682641</v>
      </c>
      <c r="G46" s="21"/>
      <c r="H46" s="49"/>
      <c r="I46" s="49">
        <f>I42/185773908*100000</f>
        <v>45.571523424053716</v>
      </c>
      <c r="J46" s="49">
        <v>23.479401504928916</v>
      </c>
      <c r="K46" s="4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</row>
    <row r="47" spans="2:99" ht="12" customHeight="1">
      <c r="B47" s="18"/>
      <c r="C47" s="18"/>
      <c r="D47" s="172" t="s">
        <v>12</v>
      </c>
      <c r="E47" s="50" t="s">
        <v>63</v>
      </c>
      <c r="F47" s="50" t="s">
        <v>63</v>
      </c>
      <c r="G47" s="21"/>
      <c r="H47" s="50"/>
      <c r="I47" s="50" t="s">
        <v>63</v>
      </c>
      <c r="J47" s="50" t="s">
        <v>63</v>
      </c>
      <c r="K47" s="5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</row>
    <row r="48" spans="2:99" ht="12" customHeight="1">
      <c r="B48" s="18"/>
      <c r="C48" s="18"/>
      <c r="D48" s="172"/>
      <c r="E48" s="15"/>
      <c r="F48" s="15"/>
      <c r="G48" s="21"/>
      <c r="H48" s="15"/>
      <c r="I48" s="21"/>
      <c r="J48" s="19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</row>
    <row r="49" spans="2:99" ht="12" customHeight="1">
      <c r="B49" s="18"/>
      <c r="C49" s="18"/>
      <c r="D49" s="18" t="s">
        <v>143</v>
      </c>
      <c r="E49" s="15"/>
      <c r="F49" s="15"/>
      <c r="G49" s="21"/>
      <c r="H49" s="15"/>
      <c r="I49" s="21"/>
      <c r="J49" s="19"/>
      <c r="K49" s="1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</row>
    <row r="50" spans="2:99" ht="12" customHeight="1">
      <c r="B50" s="18"/>
      <c r="C50" s="18"/>
      <c r="D50" s="18" t="s">
        <v>149</v>
      </c>
      <c r="E50" s="15"/>
      <c r="F50" s="15"/>
      <c r="G50" s="21"/>
      <c r="H50" s="15"/>
      <c r="I50" s="21"/>
      <c r="J50" s="19"/>
      <c r="K50" s="1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</row>
    <row r="51" spans="2:99" ht="12" customHeight="1">
      <c r="B51" s="18"/>
      <c r="C51" s="18"/>
      <c r="D51" s="18" t="s">
        <v>145</v>
      </c>
      <c r="E51" s="18"/>
      <c r="F51" s="15"/>
      <c r="G51" s="19"/>
      <c r="H51" s="19"/>
      <c r="I51" s="19"/>
      <c r="J51" s="19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</row>
    <row r="52" spans="2:99" ht="12.75">
      <c r="B52" s="18"/>
      <c r="C52" s="18"/>
      <c r="D52" s="18" t="s">
        <v>144</v>
      </c>
      <c r="E52" s="18"/>
      <c r="F52" s="24"/>
      <c r="G52" s="19"/>
      <c r="H52" s="19"/>
      <c r="I52" s="24"/>
      <c r="J52" s="19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</row>
    <row r="53" spans="2:99" ht="12.75">
      <c r="B53" s="18"/>
      <c r="C53" s="18"/>
      <c r="E53" s="18"/>
      <c r="F53" s="24"/>
      <c r="G53" s="19"/>
      <c r="H53" s="19"/>
      <c r="I53" s="24"/>
      <c r="J53" s="19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</row>
    <row r="54" spans="2:99" ht="12.75">
      <c r="B54" s="18"/>
      <c r="C54" s="18"/>
      <c r="D54" s="18"/>
      <c r="E54" s="18"/>
      <c r="F54" s="15"/>
      <c r="G54" s="19"/>
      <c r="H54" s="19"/>
      <c r="I54" s="19"/>
      <c r="J54" s="19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2:99" ht="12.75">
      <c r="B55" s="18"/>
      <c r="C55" s="18"/>
      <c r="D55" s="18"/>
      <c r="E55" s="18"/>
      <c r="F55" s="15"/>
      <c r="G55" s="19"/>
      <c r="H55" s="19"/>
      <c r="I55" s="19"/>
      <c r="J55" s="19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</row>
    <row r="56" spans="2:99" ht="12.75">
      <c r="B56" s="18"/>
      <c r="C56" s="18"/>
      <c r="D56" s="18"/>
      <c r="E56" s="18"/>
      <c r="F56" s="15"/>
      <c r="G56" s="19"/>
      <c r="H56" s="19"/>
      <c r="I56" s="19"/>
      <c r="J56" s="19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</row>
    <row r="57" spans="2:99" ht="12.75">
      <c r="B57" s="18"/>
      <c r="C57" s="18"/>
      <c r="D57" s="18"/>
      <c r="E57" s="18"/>
      <c r="F57" s="15"/>
      <c r="G57" s="19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</row>
    <row r="58" spans="2:99" ht="12.75">
      <c r="B58" s="18"/>
      <c r="C58" s="18"/>
      <c r="D58" s="18"/>
      <c r="E58" s="18"/>
      <c r="F58" s="15"/>
      <c r="G58" s="19"/>
      <c r="H58" s="19"/>
      <c r="I58" s="19"/>
      <c r="J58" s="19"/>
      <c r="K58" s="19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</row>
    <row r="59" spans="2:99" ht="12.75">
      <c r="B59" s="18"/>
      <c r="C59" s="18"/>
      <c r="D59" s="18"/>
      <c r="E59" s="18"/>
      <c r="F59" s="15"/>
      <c r="G59" s="19"/>
      <c r="H59" s="19"/>
      <c r="I59" s="19"/>
      <c r="J59" s="19"/>
      <c r="K59" s="1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</row>
    <row r="60" spans="2:99" ht="12.75">
      <c r="B60" s="18"/>
      <c r="C60" s="18"/>
      <c r="D60" s="18"/>
      <c r="E60" s="18"/>
      <c r="F60" s="15"/>
      <c r="G60" s="19"/>
      <c r="H60" s="19"/>
      <c r="I60" s="19"/>
      <c r="J60" s="19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</row>
    <row r="61" spans="2:99" ht="12.75">
      <c r="B61" s="18"/>
      <c r="C61" s="18"/>
      <c r="D61" s="18"/>
      <c r="E61" s="18"/>
      <c r="F61" s="15"/>
      <c r="G61" s="19"/>
      <c r="H61" s="19"/>
      <c r="I61" s="19"/>
      <c r="J61" s="19"/>
      <c r="K61" s="19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</row>
    <row r="62" spans="2:99" ht="12.75">
      <c r="B62" s="18"/>
      <c r="C62" s="18"/>
      <c r="D62" s="18"/>
      <c r="E62" s="18"/>
      <c r="F62" s="15"/>
      <c r="G62" s="19"/>
      <c r="H62" s="19"/>
      <c r="I62" s="19"/>
      <c r="J62" s="19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</row>
    <row r="63" spans="2:99" ht="12.75">
      <c r="B63" s="18"/>
      <c r="C63" s="18"/>
      <c r="D63" s="18"/>
      <c r="E63" s="18"/>
      <c r="F63" s="15"/>
      <c r="G63" s="19"/>
      <c r="H63" s="19"/>
      <c r="I63" s="19"/>
      <c r="J63" s="19"/>
      <c r="K63" s="19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</row>
    <row r="64" spans="2:99" ht="12.75">
      <c r="B64" s="18"/>
      <c r="C64" s="18"/>
      <c r="D64" s="18"/>
      <c r="E64" s="18"/>
      <c r="F64" s="15"/>
      <c r="G64" s="19"/>
      <c r="H64" s="19"/>
      <c r="I64" s="19"/>
      <c r="J64" s="19"/>
      <c r="K64" s="19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</row>
    <row r="65" spans="2:99" ht="12.75">
      <c r="B65" s="18"/>
      <c r="C65" s="18"/>
      <c r="D65" s="18"/>
      <c r="E65" s="18"/>
      <c r="F65" s="15"/>
      <c r="G65" s="19"/>
      <c r="H65" s="19"/>
      <c r="I65" s="19"/>
      <c r="J65" s="19"/>
      <c r="K65" s="19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</row>
    <row r="66" spans="2:99" ht="12.75">
      <c r="B66" s="18"/>
      <c r="C66" s="18"/>
      <c r="D66" s="18"/>
      <c r="E66" s="18"/>
      <c r="F66" s="15"/>
      <c r="G66" s="19"/>
      <c r="H66" s="19"/>
      <c r="I66" s="19"/>
      <c r="J66" s="19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</row>
    <row r="67" spans="2:99" ht="12.75">
      <c r="B67" s="18"/>
      <c r="C67" s="18"/>
      <c r="D67" s="18"/>
      <c r="E67" s="18"/>
      <c r="F67" s="15"/>
      <c r="G67" s="19"/>
      <c r="H67" s="19"/>
      <c r="I67" s="19"/>
      <c r="J67" s="19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</row>
    <row r="68" spans="2:99" ht="12.75">
      <c r="B68" s="18"/>
      <c r="C68" s="18"/>
      <c r="D68" s="18"/>
      <c r="E68" s="18"/>
      <c r="G68" s="18"/>
      <c r="H68" s="18"/>
      <c r="I68" s="18"/>
      <c r="J68" s="19"/>
      <c r="K68" s="19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</row>
    <row r="69" spans="2:99" ht="12.75">
      <c r="B69" s="18"/>
      <c r="C69" s="18"/>
      <c r="D69" s="18"/>
      <c r="E69" s="18"/>
      <c r="G69" s="18"/>
      <c r="H69" s="18"/>
      <c r="I69" s="18"/>
      <c r="J69" s="19"/>
      <c r="K69" s="19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</row>
    <row r="70" spans="2:99" ht="12.75">
      <c r="B70" s="18"/>
      <c r="C70" s="18"/>
      <c r="D70" s="18"/>
      <c r="E70" s="18"/>
      <c r="G70" s="18"/>
      <c r="H70" s="18"/>
      <c r="I70" s="18"/>
      <c r="J70" s="19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</row>
    <row r="71" spans="2:99" ht="12.75">
      <c r="B71" s="18"/>
      <c r="C71" s="18"/>
      <c r="D71" s="18"/>
      <c r="E71" s="18"/>
      <c r="G71" s="18"/>
      <c r="H71" s="18"/>
      <c r="I71" s="18"/>
      <c r="J71" s="19"/>
      <c r="K71" s="19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</row>
    <row r="72" spans="2:99" ht="12.75">
      <c r="B72" s="18"/>
      <c r="C72" s="18"/>
      <c r="D72" s="18"/>
      <c r="E72" s="18"/>
      <c r="G72" s="18"/>
      <c r="H72" s="18"/>
      <c r="I72" s="18"/>
      <c r="J72" s="19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</row>
    <row r="73" spans="2:99" ht="12.75">
      <c r="B73" s="18"/>
      <c r="C73" s="18"/>
      <c r="D73" s="18"/>
      <c r="E73" s="18"/>
      <c r="G73" s="18"/>
      <c r="H73" s="18"/>
      <c r="I73" s="18"/>
      <c r="J73" s="19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</row>
    <row r="74" spans="2:99" ht="12.75">
      <c r="B74" s="18"/>
      <c r="C74" s="18"/>
      <c r="D74" s="18"/>
      <c r="E74" s="18"/>
      <c r="G74" s="18"/>
      <c r="H74" s="18"/>
      <c r="I74" s="18"/>
      <c r="J74" s="19"/>
      <c r="K74" s="19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</row>
    <row r="75" spans="2:99" ht="12.75">
      <c r="B75" s="18"/>
      <c r="C75" s="18"/>
      <c r="D75" s="18"/>
      <c r="E75" s="18"/>
      <c r="G75" s="18"/>
      <c r="H75" s="18"/>
      <c r="I75" s="18"/>
      <c r="J75" s="19"/>
      <c r="K75" s="19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</row>
    <row r="76" spans="2:99" ht="12.75">
      <c r="B76" s="18"/>
      <c r="C76" s="18"/>
      <c r="D76" s="18"/>
      <c r="E76" s="18"/>
      <c r="G76" s="18"/>
      <c r="H76" s="18"/>
      <c r="I76" s="18"/>
      <c r="J76" s="19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</row>
    <row r="77" spans="2:99" ht="12.75">
      <c r="B77" s="18"/>
      <c r="C77" s="18"/>
      <c r="D77" s="18"/>
      <c r="E77" s="18"/>
      <c r="G77" s="18"/>
      <c r="H77" s="18"/>
      <c r="I77" s="18"/>
      <c r="J77" s="19"/>
      <c r="K77" s="19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</row>
    <row r="78" spans="2:99" ht="12.75">
      <c r="B78" s="18"/>
      <c r="C78" s="18"/>
      <c r="D78" s="18"/>
      <c r="E78" s="18"/>
      <c r="G78" s="18"/>
      <c r="H78" s="18"/>
      <c r="I78" s="18"/>
      <c r="J78" s="19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</row>
    <row r="79" spans="2:99" ht="12.75">
      <c r="B79" s="18"/>
      <c r="C79" s="18"/>
      <c r="D79" s="18"/>
      <c r="E79" s="18"/>
      <c r="G79" s="18"/>
      <c r="H79" s="18"/>
      <c r="I79" s="18"/>
      <c r="J79" s="19"/>
      <c r="K79" s="19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</row>
    <row r="80" spans="2:99" ht="12.75">
      <c r="B80" s="18"/>
      <c r="C80" s="18"/>
      <c r="D80" s="18"/>
      <c r="E80" s="18"/>
      <c r="G80" s="18"/>
      <c r="H80" s="18"/>
      <c r="I80" s="18"/>
      <c r="J80" s="19"/>
      <c r="K80" s="19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</row>
    <row r="81" spans="2:99" ht="12.75">
      <c r="B81" s="18"/>
      <c r="C81" s="18"/>
      <c r="D81" s="18"/>
      <c r="E81" s="18"/>
      <c r="G81" s="18"/>
      <c r="H81" s="18"/>
      <c r="I81" s="18"/>
      <c r="J81" s="19"/>
      <c r="K81" s="19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</row>
    <row r="82" spans="2:99" ht="12.75">
      <c r="B82" s="18"/>
      <c r="C82" s="18"/>
      <c r="D82" s="18"/>
      <c r="E82" s="18"/>
      <c r="G82" s="18"/>
      <c r="H82" s="18"/>
      <c r="I82" s="18"/>
      <c r="J82" s="19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</row>
    <row r="83" spans="2:99" ht="12.75">
      <c r="B83" s="18"/>
      <c r="C83" s="18"/>
      <c r="D83" s="18"/>
      <c r="E83" s="18"/>
      <c r="G83" s="18"/>
      <c r="H83" s="18"/>
      <c r="I83" s="18"/>
      <c r="J83" s="19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</row>
    <row r="84" spans="2:99" ht="12.75">
      <c r="B84" s="18"/>
      <c r="C84" s="18"/>
      <c r="D84" s="18"/>
      <c r="E84" s="18"/>
      <c r="G84" s="18"/>
      <c r="H84" s="18"/>
      <c r="I84" s="18"/>
      <c r="J84" s="19"/>
      <c r="K84" s="1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</row>
    <row r="85" spans="2:99" ht="12.75">
      <c r="B85" s="18"/>
      <c r="C85" s="18"/>
      <c r="D85" s="18"/>
      <c r="E85" s="18"/>
      <c r="G85" s="18"/>
      <c r="H85" s="18"/>
      <c r="I85" s="18"/>
      <c r="J85" s="19"/>
      <c r="K85" s="19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</row>
    <row r="86" spans="2:99" ht="12.75">
      <c r="B86" s="18"/>
      <c r="C86" s="18"/>
      <c r="D86" s="18"/>
      <c r="E86" s="18"/>
      <c r="G86" s="18"/>
      <c r="H86" s="18"/>
      <c r="I86" s="18"/>
      <c r="J86" s="19"/>
      <c r="K86" s="19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</row>
    <row r="87" spans="2:99" ht="12.75">
      <c r="B87" s="18"/>
      <c r="C87" s="18"/>
      <c r="D87" s="18"/>
      <c r="E87" s="18"/>
      <c r="G87" s="18"/>
      <c r="H87" s="18"/>
      <c r="I87" s="18"/>
      <c r="J87" s="19"/>
      <c r="K87" s="19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</row>
    <row r="88" spans="2:99" ht="12.75">
      <c r="B88" s="18"/>
      <c r="C88" s="18"/>
      <c r="D88" s="18"/>
      <c r="E88" s="18"/>
      <c r="G88" s="18"/>
      <c r="H88" s="18"/>
      <c r="I88" s="18"/>
      <c r="J88" s="19"/>
      <c r="K88" s="19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</row>
    <row r="89" spans="2:99" ht="12.75">
      <c r="B89" s="18"/>
      <c r="C89" s="18"/>
      <c r="D89" s="18"/>
      <c r="E89" s="18"/>
      <c r="G89" s="18"/>
      <c r="H89" s="18"/>
      <c r="I89" s="18"/>
      <c r="J89" s="19"/>
      <c r="K89" s="19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</row>
    <row r="90" spans="2:99" ht="12.75">
      <c r="B90" s="18"/>
      <c r="C90" s="18"/>
      <c r="D90" s="18"/>
      <c r="E90" s="18"/>
      <c r="G90" s="18"/>
      <c r="H90" s="18"/>
      <c r="I90" s="18"/>
      <c r="J90" s="19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</row>
    <row r="91" spans="2:99" ht="12.75">
      <c r="B91" s="18"/>
      <c r="C91" s="18"/>
      <c r="D91" s="18"/>
      <c r="E91" s="18"/>
      <c r="G91" s="18"/>
      <c r="H91" s="18"/>
      <c r="I91" s="18"/>
      <c r="J91" s="19"/>
      <c r="K91" s="1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</row>
    <row r="92" spans="2:99" ht="12.75">
      <c r="B92" s="18"/>
      <c r="C92" s="18"/>
      <c r="D92" s="18"/>
      <c r="E92" s="18"/>
      <c r="G92" s="18"/>
      <c r="H92" s="18"/>
      <c r="I92" s="18"/>
      <c r="J92" s="19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</row>
    <row r="93" spans="2:99" ht="12.75">
      <c r="B93" s="18"/>
      <c r="C93" s="18"/>
      <c r="D93" s="18"/>
      <c r="E93" s="18"/>
      <c r="G93" s="18"/>
      <c r="H93" s="18"/>
      <c r="I93" s="18"/>
      <c r="J93" s="19"/>
      <c r="K93" s="1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</row>
    <row r="94" spans="2:99" ht="12.75">
      <c r="B94" s="18"/>
      <c r="C94" s="18"/>
      <c r="D94" s="18"/>
      <c r="E94" s="18"/>
      <c r="G94" s="18"/>
      <c r="H94" s="18"/>
      <c r="I94" s="18"/>
      <c r="J94" s="19"/>
      <c r="K94" s="19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</row>
    <row r="95" spans="2:99" ht="12.75">
      <c r="B95" s="18"/>
      <c r="C95" s="18"/>
      <c r="D95" s="18"/>
      <c r="E95" s="18"/>
      <c r="G95" s="18"/>
      <c r="H95" s="18"/>
      <c r="I95" s="18"/>
      <c r="J95" s="19"/>
      <c r="K95" s="19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</row>
    <row r="96" spans="2:99" ht="12.75">
      <c r="B96" s="18"/>
      <c r="C96" s="18"/>
      <c r="D96" s="18"/>
      <c r="E96" s="18"/>
      <c r="G96" s="18"/>
      <c r="H96" s="18"/>
      <c r="I96" s="18"/>
      <c r="J96" s="19"/>
      <c r="K96" s="19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</row>
    <row r="97" spans="2:99" ht="12.75">
      <c r="B97" s="18"/>
      <c r="C97" s="18"/>
      <c r="D97" s="18"/>
      <c r="E97" s="18"/>
      <c r="G97" s="18"/>
      <c r="H97" s="18"/>
      <c r="I97" s="18"/>
      <c r="J97" s="19"/>
      <c r="K97" s="19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</row>
    <row r="98" spans="2:99" ht="12.75">
      <c r="B98" s="18"/>
      <c r="C98" s="18"/>
      <c r="D98" s="18"/>
      <c r="E98" s="18"/>
      <c r="G98" s="18"/>
      <c r="H98" s="18"/>
      <c r="I98" s="18"/>
      <c r="J98" s="19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</row>
    <row r="99" spans="2:99" ht="12.75">
      <c r="B99" s="18"/>
      <c r="C99" s="18"/>
      <c r="D99" s="18"/>
      <c r="E99" s="18"/>
      <c r="G99" s="18"/>
      <c r="H99" s="18"/>
      <c r="I99" s="18"/>
      <c r="J99" s="19"/>
      <c r="K99" s="1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</row>
    <row r="100" spans="2:99" ht="12.75">
      <c r="B100" s="18"/>
      <c r="C100" s="18"/>
      <c r="D100" s="18"/>
      <c r="E100" s="18"/>
      <c r="G100" s="18"/>
      <c r="H100" s="18"/>
      <c r="I100" s="18"/>
      <c r="J100" s="19"/>
      <c r="K100" s="19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</row>
    <row r="101" spans="2:99" ht="12.75">
      <c r="B101" s="18"/>
      <c r="C101" s="18"/>
      <c r="D101" s="18"/>
      <c r="E101" s="18"/>
      <c r="G101" s="18"/>
      <c r="H101" s="18"/>
      <c r="I101" s="18"/>
      <c r="J101" s="19"/>
      <c r="K101" s="19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</row>
    <row r="102" spans="2:99" ht="12.75">
      <c r="B102" s="18"/>
      <c r="C102" s="18"/>
      <c r="D102" s="18"/>
      <c r="E102" s="18"/>
      <c r="G102" s="18"/>
      <c r="H102" s="18"/>
      <c r="I102" s="18"/>
      <c r="J102" s="19"/>
      <c r="K102" s="19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</row>
    <row r="103" spans="2:99" ht="12.75">
      <c r="B103" s="18"/>
      <c r="C103" s="18"/>
      <c r="D103" s="18"/>
      <c r="E103" s="18"/>
      <c r="G103" s="18"/>
      <c r="H103" s="18"/>
      <c r="I103" s="18"/>
      <c r="J103" s="19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</row>
    <row r="104" spans="2:99" ht="12.75">
      <c r="B104" s="18"/>
      <c r="C104" s="18"/>
      <c r="D104" s="18"/>
      <c r="E104" s="18"/>
      <c r="G104" s="18"/>
      <c r="H104" s="18"/>
      <c r="I104" s="18"/>
      <c r="J104" s="19"/>
      <c r="K104" s="19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</row>
    <row r="105" spans="2:99" ht="12.75">
      <c r="B105" s="18"/>
      <c r="C105" s="18"/>
      <c r="D105" s="18"/>
      <c r="E105" s="18"/>
      <c r="G105" s="18"/>
      <c r="H105" s="18"/>
      <c r="I105" s="18"/>
      <c r="J105" s="19"/>
      <c r="K105" s="19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</row>
    <row r="106" spans="2:99" ht="12.75">
      <c r="B106" s="18"/>
      <c r="C106" s="18"/>
      <c r="D106" s="18"/>
      <c r="E106" s="18"/>
      <c r="G106" s="18"/>
      <c r="H106" s="18"/>
      <c r="I106" s="18"/>
      <c r="J106" s="19"/>
      <c r="K106" s="1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</row>
    <row r="107" spans="2:99" ht="12.75">
      <c r="B107" s="18"/>
      <c r="C107" s="18"/>
      <c r="D107" s="18"/>
      <c r="E107" s="18"/>
      <c r="G107" s="18"/>
      <c r="H107" s="18"/>
      <c r="I107" s="18"/>
      <c r="J107" s="19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</row>
    <row r="108" spans="2:99" ht="12.75">
      <c r="B108" s="18"/>
      <c r="C108" s="18"/>
      <c r="D108" s="18"/>
      <c r="E108" s="18"/>
      <c r="G108" s="18"/>
      <c r="H108" s="18"/>
      <c r="I108" s="18"/>
      <c r="J108" s="19"/>
      <c r="K108" s="1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</row>
    <row r="109" spans="2:99" ht="12.75">
      <c r="B109" s="18"/>
      <c r="C109" s="18"/>
      <c r="D109" s="18"/>
      <c r="E109" s="18"/>
      <c r="G109" s="18"/>
      <c r="H109" s="18"/>
      <c r="I109" s="18"/>
      <c r="J109" s="19"/>
      <c r="K109" s="1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</row>
    <row r="110" spans="2:99" ht="12.75">
      <c r="B110" s="18"/>
      <c r="C110" s="18"/>
      <c r="D110" s="18"/>
      <c r="E110" s="18"/>
      <c r="G110" s="18"/>
      <c r="H110" s="18"/>
      <c r="I110" s="18"/>
      <c r="J110" s="19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</row>
    <row r="111" spans="2:99" ht="12.75">
      <c r="B111" s="18"/>
      <c r="C111" s="18"/>
      <c r="D111" s="18"/>
      <c r="E111" s="18"/>
      <c r="G111" s="18"/>
      <c r="H111" s="18"/>
      <c r="I111" s="18"/>
      <c r="J111" s="19"/>
      <c r="K111" s="19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</row>
    <row r="112" spans="2:99" ht="12.75">
      <c r="B112" s="18"/>
      <c r="C112" s="18"/>
      <c r="D112" s="18"/>
      <c r="E112" s="18"/>
      <c r="G112" s="18"/>
      <c r="H112" s="18"/>
      <c r="I112" s="18"/>
      <c r="J112" s="19"/>
      <c r="K112" s="19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</row>
    <row r="113" spans="2:99" ht="12.75">
      <c r="B113" s="18"/>
      <c r="C113" s="18"/>
      <c r="D113" s="18"/>
      <c r="E113" s="18"/>
      <c r="G113" s="18"/>
      <c r="H113" s="18"/>
      <c r="I113" s="18"/>
      <c r="J113" s="19"/>
      <c r="K113" s="19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</row>
    <row r="114" spans="2:99" ht="12.75">
      <c r="B114" s="18"/>
      <c r="C114" s="18"/>
      <c r="D114" s="18"/>
      <c r="E114" s="18"/>
      <c r="G114" s="18"/>
      <c r="H114" s="18"/>
      <c r="I114" s="18"/>
      <c r="J114" s="19"/>
      <c r="K114" s="19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</row>
    <row r="115" spans="2:99" ht="12.75">
      <c r="B115" s="18"/>
      <c r="C115" s="18"/>
      <c r="D115" s="18"/>
      <c r="E115" s="18"/>
      <c r="G115" s="18"/>
      <c r="H115" s="18"/>
      <c r="I115" s="18"/>
      <c r="J115" s="19"/>
      <c r="K115" s="19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</row>
    <row r="116" spans="2:99" ht="12.75">
      <c r="B116" s="18"/>
      <c r="C116" s="18"/>
      <c r="D116" s="18"/>
      <c r="E116" s="18"/>
      <c r="G116" s="18"/>
      <c r="H116" s="18"/>
      <c r="I116" s="18"/>
      <c r="J116" s="19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</row>
    <row r="117" spans="2:99" ht="12.75">
      <c r="B117" s="18"/>
      <c r="C117" s="18"/>
      <c r="D117" s="18"/>
      <c r="E117" s="18"/>
      <c r="G117" s="18"/>
      <c r="H117" s="18"/>
      <c r="I117" s="18"/>
      <c r="J117" s="19"/>
      <c r="K117" s="19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</row>
    <row r="118" spans="2:99" ht="12.75">
      <c r="B118" s="18"/>
      <c r="C118" s="18"/>
      <c r="D118" s="18"/>
      <c r="E118" s="18"/>
      <c r="G118" s="18"/>
      <c r="H118" s="18"/>
      <c r="I118" s="18"/>
      <c r="J118" s="19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</row>
    <row r="119" spans="2:99" ht="12.75">
      <c r="B119" s="18"/>
      <c r="C119" s="18"/>
      <c r="D119" s="18"/>
      <c r="E119" s="18"/>
      <c r="G119" s="18"/>
      <c r="H119" s="18"/>
      <c r="I119" s="18"/>
      <c r="J119" s="19"/>
      <c r="K119" s="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</row>
    <row r="120" spans="2:99" ht="12.75">
      <c r="B120" s="18"/>
      <c r="C120" s="18"/>
      <c r="D120" s="18"/>
      <c r="E120" s="18"/>
      <c r="G120" s="18"/>
      <c r="H120" s="18"/>
      <c r="I120" s="18"/>
      <c r="J120" s="19"/>
      <c r="K120" s="19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</row>
    <row r="121" spans="2:99" ht="12.75">
      <c r="B121" s="18"/>
      <c r="C121" s="18"/>
      <c r="D121" s="18"/>
      <c r="E121" s="18"/>
      <c r="G121" s="18"/>
      <c r="H121" s="18"/>
      <c r="I121" s="18"/>
      <c r="J121" s="19"/>
      <c r="K121" s="19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</row>
    <row r="122" spans="2:99" ht="12.75">
      <c r="B122" s="18"/>
      <c r="C122" s="18"/>
      <c r="D122" s="18"/>
      <c r="E122" s="18"/>
      <c r="G122" s="18"/>
      <c r="H122" s="18"/>
      <c r="I122" s="18"/>
      <c r="J122" s="19"/>
      <c r="K122" s="19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</row>
    <row r="123" spans="2:99" ht="12.75">
      <c r="B123" s="18"/>
      <c r="C123" s="18"/>
      <c r="D123" s="18"/>
      <c r="E123" s="18"/>
      <c r="G123" s="18"/>
      <c r="H123" s="18"/>
      <c r="I123" s="18"/>
      <c r="J123" s="19"/>
      <c r="K123" s="19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</row>
    <row r="124" spans="2:99" ht="12.75">
      <c r="B124" s="18"/>
      <c r="C124" s="18"/>
      <c r="D124" s="18"/>
      <c r="E124" s="18"/>
      <c r="G124" s="18"/>
      <c r="H124" s="18"/>
      <c r="I124" s="18"/>
      <c r="J124" s="19"/>
      <c r="K124" s="19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</row>
    <row r="125" spans="2:99" ht="12.75">
      <c r="B125" s="18"/>
      <c r="C125" s="18"/>
      <c r="D125" s="18"/>
      <c r="E125" s="18"/>
      <c r="G125" s="18"/>
      <c r="H125" s="18"/>
      <c r="I125" s="18"/>
      <c r="J125" s="19"/>
      <c r="K125" s="19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</row>
    <row r="126" spans="2:99" ht="12.75">
      <c r="B126" s="18"/>
      <c r="C126" s="18"/>
      <c r="D126" s="18"/>
      <c r="E126" s="18"/>
      <c r="G126" s="18"/>
      <c r="H126" s="18"/>
      <c r="I126" s="18"/>
      <c r="J126" s="19"/>
      <c r="K126" s="19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</row>
    <row r="127" spans="2:99" ht="12.75">
      <c r="B127" s="18"/>
      <c r="C127" s="18"/>
      <c r="D127" s="18"/>
      <c r="E127" s="18"/>
      <c r="G127" s="18"/>
      <c r="H127" s="18"/>
      <c r="I127" s="18"/>
      <c r="J127" s="19"/>
      <c r="K127" s="19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</row>
    <row r="128" spans="2:99" ht="12.75">
      <c r="B128" s="18"/>
      <c r="C128" s="18"/>
      <c r="D128" s="18"/>
      <c r="E128" s="18"/>
      <c r="G128" s="18"/>
      <c r="H128" s="18"/>
      <c r="I128" s="18"/>
      <c r="J128" s="19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</row>
    <row r="129" spans="2:99" ht="12.75">
      <c r="B129" s="18"/>
      <c r="C129" s="18"/>
      <c r="D129" s="18"/>
      <c r="E129" s="18"/>
      <c r="G129" s="18"/>
      <c r="H129" s="18"/>
      <c r="I129" s="18"/>
      <c r="J129" s="19"/>
      <c r="K129" s="19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</row>
    <row r="130" spans="2:99" ht="12.75">
      <c r="B130" s="18"/>
      <c r="C130" s="18"/>
      <c r="D130" s="18"/>
      <c r="E130" s="18"/>
      <c r="G130" s="18"/>
      <c r="H130" s="18"/>
      <c r="I130" s="18"/>
      <c r="J130" s="19"/>
      <c r="K130" s="19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</row>
    <row r="131" spans="2:99" ht="12.75">
      <c r="B131" s="18"/>
      <c r="C131" s="18"/>
      <c r="D131" s="18"/>
      <c r="E131" s="18"/>
      <c r="G131" s="18"/>
      <c r="H131" s="18"/>
      <c r="I131" s="18"/>
      <c r="J131" s="19"/>
      <c r="K131" s="19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</row>
    <row r="132" spans="2:99" ht="12.75">
      <c r="B132" s="18"/>
      <c r="C132" s="18"/>
      <c r="D132" s="18"/>
      <c r="E132" s="18"/>
      <c r="G132" s="18"/>
      <c r="H132" s="18"/>
      <c r="I132" s="18"/>
      <c r="J132" s="19"/>
      <c r="K132" s="19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</row>
    <row r="133" spans="2:99" ht="12.75">
      <c r="B133" s="18"/>
      <c r="C133" s="18"/>
      <c r="D133" s="18"/>
      <c r="E133" s="18"/>
      <c r="G133" s="18"/>
      <c r="H133" s="18"/>
      <c r="I133" s="18"/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</row>
    <row r="134" spans="2:99" ht="12.75">
      <c r="B134" s="18"/>
      <c r="C134" s="18"/>
      <c r="D134" s="18"/>
      <c r="E134" s="18"/>
      <c r="G134" s="18"/>
      <c r="H134" s="18"/>
      <c r="I134" s="18"/>
      <c r="J134" s="19"/>
      <c r="K134" s="19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</row>
    <row r="135" spans="2:99" ht="12.75">
      <c r="B135" s="18"/>
      <c r="C135" s="18"/>
      <c r="D135" s="18"/>
      <c r="E135" s="18"/>
      <c r="G135" s="18"/>
      <c r="H135" s="18"/>
      <c r="I135" s="18"/>
      <c r="J135" s="19"/>
      <c r="K135" s="19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</row>
    <row r="136" spans="2:99" ht="12.75">
      <c r="B136" s="18"/>
      <c r="C136" s="18"/>
      <c r="D136" s="18"/>
      <c r="E136" s="18"/>
      <c r="G136" s="18"/>
      <c r="H136" s="18"/>
      <c r="I136" s="18"/>
      <c r="J136" s="19"/>
      <c r="K136" s="19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</row>
    <row r="137" spans="2:99" ht="12.75">
      <c r="B137" s="18"/>
      <c r="C137" s="18"/>
      <c r="D137" s="18"/>
      <c r="E137" s="18"/>
      <c r="G137" s="18"/>
      <c r="H137" s="18"/>
      <c r="I137" s="18"/>
      <c r="J137" s="19"/>
      <c r="K137" s="19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</row>
    <row r="138" spans="2:99" ht="12.75">
      <c r="B138" s="18"/>
      <c r="C138" s="18"/>
      <c r="D138" s="18"/>
      <c r="E138" s="18"/>
      <c r="G138" s="18"/>
      <c r="H138" s="18"/>
      <c r="I138" s="18"/>
      <c r="J138" s="19"/>
      <c r="K138" s="19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</row>
    <row r="139" spans="2:99" ht="12.75">
      <c r="B139" s="18"/>
      <c r="C139" s="18"/>
      <c r="D139" s="18"/>
      <c r="E139" s="18"/>
      <c r="G139" s="18"/>
      <c r="H139" s="18"/>
      <c r="I139" s="18"/>
      <c r="J139" s="19"/>
      <c r="K139" s="19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</row>
    <row r="140" spans="2:99" ht="12.75">
      <c r="B140" s="18"/>
      <c r="C140" s="18"/>
      <c r="D140" s="18"/>
      <c r="E140" s="18"/>
      <c r="G140" s="18"/>
      <c r="H140" s="18"/>
      <c r="I140" s="18"/>
      <c r="J140" s="19"/>
      <c r="K140" s="19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</row>
    <row r="141" spans="2:99" ht="12.75">
      <c r="B141" s="18"/>
      <c r="C141" s="18"/>
      <c r="D141" s="18"/>
      <c r="E141" s="18"/>
      <c r="G141" s="18"/>
      <c r="H141" s="18"/>
      <c r="I141" s="18"/>
      <c r="J141" s="19"/>
      <c r="K141" s="19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</row>
    <row r="142" spans="2:99" ht="12.75">
      <c r="B142" s="18"/>
      <c r="C142" s="18"/>
      <c r="D142" s="18"/>
      <c r="E142" s="18"/>
      <c r="G142" s="18"/>
      <c r="H142" s="18"/>
      <c r="I142" s="18"/>
      <c r="J142" s="19"/>
      <c r="K142" s="19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</row>
    <row r="143" spans="2:99" ht="12.75">
      <c r="B143" s="18"/>
      <c r="C143" s="18"/>
      <c r="D143" s="18"/>
      <c r="E143" s="18"/>
      <c r="G143" s="18"/>
      <c r="H143" s="18"/>
      <c r="I143" s="18"/>
      <c r="J143" s="19"/>
      <c r="K143" s="19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</row>
    <row r="144" spans="2:99" ht="12.75">
      <c r="B144" s="18"/>
      <c r="C144" s="18"/>
      <c r="D144" s="18"/>
      <c r="E144" s="18"/>
      <c r="G144" s="18"/>
      <c r="H144" s="18"/>
      <c r="I144" s="18"/>
      <c r="J144" s="19"/>
      <c r="K144" s="19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</row>
    <row r="145" spans="2:99" ht="12.75">
      <c r="B145" s="18"/>
      <c r="C145" s="18"/>
      <c r="D145" s="18"/>
      <c r="E145" s="18"/>
      <c r="G145" s="18"/>
      <c r="H145" s="18"/>
      <c r="I145" s="18"/>
      <c r="J145" s="19"/>
      <c r="K145" s="19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</row>
    <row r="146" spans="2:99" ht="12.75">
      <c r="B146" s="18"/>
      <c r="C146" s="18"/>
      <c r="D146" s="18"/>
      <c r="E146" s="18"/>
      <c r="G146" s="18"/>
      <c r="H146" s="18"/>
      <c r="I146" s="18"/>
      <c r="J146" s="19"/>
      <c r="K146" s="19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</row>
    <row r="147" spans="2:99" ht="12.75">
      <c r="B147" s="18"/>
      <c r="C147" s="18"/>
      <c r="D147" s="18"/>
      <c r="E147" s="18"/>
      <c r="G147" s="18"/>
      <c r="H147" s="18"/>
      <c r="I147" s="18"/>
      <c r="J147" s="19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</row>
    <row r="148" spans="2:99" ht="12.75">
      <c r="B148" s="18"/>
      <c r="C148" s="18"/>
      <c r="D148" s="18"/>
      <c r="E148" s="18"/>
      <c r="G148" s="18"/>
      <c r="H148" s="18"/>
      <c r="I148" s="18"/>
      <c r="J148" s="19"/>
      <c r="K148" s="19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</row>
    <row r="149" spans="2:99" ht="12.75">
      <c r="B149" s="18"/>
      <c r="C149" s="18"/>
      <c r="D149" s="18"/>
      <c r="E149" s="18"/>
      <c r="G149" s="18"/>
      <c r="H149" s="18"/>
      <c r="I149" s="18"/>
      <c r="J149" s="19"/>
      <c r="K149" s="19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</row>
    <row r="150" spans="2:99" ht="12.75">
      <c r="B150" s="18"/>
      <c r="C150" s="18"/>
      <c r="D150" s="18"/>
      <c r="E150" s="18"/>
      <c r="G150" s="18"/>
      <c r="H150" s="18"/>
      <c r="I150" s="18"/>
      <c r="J150" s="19"/>
      <c r="K150" s="19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</row>
    <row r="151" spans="2:99" ht="12.75">
      <c r="B151" s="18"/>
      <c r="C151" s="18"/>
      <c r="D151" s="18"/>
      <c r="E151" s="18"/>
      <c r="G151" s="18"/>
      <c r="H151" s="18"/>
      <c r="I151" s="18"/>
      <c r="J151" s="19"/>
      <c r="K151" s="19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</row>
    <row r="152" spans="2:99" ht="12.75">
      <c r="B152" s="18"/>
      <c r="C152" s="18"/>
      <c r="D152" s="18"/>
      <c r="E152" s="18"/>
      <c r="G152" s="18"/>
      <c r="H152" s="18"/>
      <c r="I152" s="18"/>
      <c r="J152" s="19"/>
      <c r="K152" s="19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</row>
    <row r="153" spans="2:99" ht="12.75">
      <c r="B153" s="18"/>
      <c r="C153" s="18"/>
      <c r="D153" s="18"/>
      <c r="E153" s="18"/>
      <c r="G153" s="18"/>
      <c r="H153" s="18"/>
      <c r="I153" s="18"/>
      <c r="J153" s="19"/>
      <c r="K153" s="1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</row>
    <row r="154" spans="2:99" ht="12.75">
      <c r="B154" s="18"/>
      <c r="C154" s="18"/>
      <c r="D154" s="18"/>
      <c r="E154" s="18"/>
      <c r="G154" s="18"/>
      <c r="H154" s="18"/>
      <c r="I154" s="18"/>
      <c r="J154" s="19"/>
      <c r="K154" s="19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</row>
    <row r="155" spans="2:99" ht="12.75">
      <c r="B155" s="18"/>
      <c r="C155" s="18"/>
      <c r="D155" s="18"/>
      <c r="E155" s="18"/>
      <c r="G155" s="18"/>
      <c r="H155" s="18"/>
      <c r="I155" s="18"/>
      <c r="J155" s="19"/>
      <c r="K155" s="19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</row>
    <row r="156" spans="2:99" ht="12.75">
      <c r="B156" s="18"/>
      <c r="C156" s="18"/>
      <c r="D156" s="18"/>
      <c r="E156" s="18"/>
      <c r="G156" s="18"/>
      <c r="H156" s="18"/>
      <c r="I156" s="18"/>
      <c r="J156" s="19"/>
      <c r="K156" s="19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</row>
    <row r="157" spans="2:99" ht="12.75">
      <c r="B157" s="18"/>
      <c r="C157" s="18"/>
      <c r="D157" s="18"/>
      <c r="E157" s="18"/>
      <c r="G157" s="18"/>
      <c r="H157" s="18"/>
      <c r="I157" s="18"/>
      <c r="J157" s="19"/>
      <c r="K157" s="19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</row>
    <row r="158" spans="2:99" ht="12.75">
      <c r="B158" s="18"/>
      <c r="C158" s="18"/>
      <c r="D158" s="18"/>
      <c r="E158" s="18"/>
      <c r="G158" s="18"/>
      <c r="H158" s="18"/>
      <c r="I158" s="18"/>
      <c r="J158" s="19"/>
      <c r="K158" s="1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</row>
    <row r="159" spans="2:99" ht="12.75">
      <c r="B159" s="18"/>
      <c r="C159" s="18"/>
      <c r="D159" s="18"/>
      <c r="E159" s="18"/>
      <c r="G159" s="18"/>
      <c r="H159" s="18"/>
      <c r="I159" s="18"/>
      <c r="J159" s="19"/>
      <c r="K159" s="19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</row>
    <row r="160" spans="2:99" ht="12.75">
      <c r="B160" s="18"/>
      <c r="C160" s="18"/>
      <c r="D160" s="18"/>
      <c r="E160" s="18"/>
      <c r="G160" s="18"/>
      <c r="H160" s="18"/>
      <c r="I160" s="18"/>
      <c r="J160" s="19"/>
      <c r="K160" s="19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</row>
    <row r="161" spans="2:99" ht="12.75">
      <c r="B161" s="18"/>
      <c r="C161" s="18"/>
      <c r="D161" s="18"/>
      <c r="E161" s="18"/>
      <c r="G161" s="18"/>
      <c r="H161" s="18"/>
      <c r="I161" s="18"/>
      <c r="J161" s="19"/>
      <c r="K161" s="19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</row>
    <row r="162" spans="2:99" ht="12.75">
      <c r="B162" s="18"/>
      <c r="C162" s="18"/>
      <c r="D162" s="18"/>
      <c r="E162" s="18"/>
      <c r="G162" s="18"/>
      <c r="H162" s="18"/>
      <c r="I162" s="18"/>
      <c r="J162" s="19"/>
      <c r="K162" s="19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</row>
    <row r="163" spans="2:99" ht="12.75">
      <c r="B163" s="18"/>
      <c r="C163" s="18"/>
      <c r="D163" s="18"/>
      <c r="E163" s="18"/>
      <c r="G163" s="18"/>
      <c r="H163" s="18"/>
      <c r="I163" s="18"/>
      <c r="J163" s="19"/>
      <c r="K163" s="19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</row>
    <row r="164" spans="2:99" ht="12.75">
      <c r="B164" s="18"/>
      <c r="C164" s="18"/>
      <c r="D164" s="18"/>
      <c r="E164" s="18"/>
      <c r="G164" s="18"/>
      <c r="H164" s="18"/>
      <c r="I164" s="18"/>
      <c r="J164" s="19"/>
      <c r="K164" s="1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</row>
    <row r="165" spans="2:99" ht="12.75">
      <c r="B165" s="18"/>
      <c r="C165" s="18"/>
      <c r="D165" s="18"/>
      <c r="E165" s="18"/>
      <c r="G165" s="18"/>
      <c r="H165" s="18"/>
      <c r="I165" s="18"/>
      <c r="J165" s="19"/>
      <c r="K165" s="19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</row>
    <row r="166" spans="2:99" ht="12.75">
      <c r="B166" s="18"/>
      <c r="C166" s="18"/>
      <c r="D166" s="18"/>
      <c r="E166" s="18"/>
      <c r="G166" s="18"/>
      <c r="H166" s="18"/>
      <c r="I166" s="18"/>
      <c r="J166" s="19"/>
      <c r="K166" s="19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</row>
    <row r="167" spans="2:99" ht="12.75">
      <c r="B167" s="18"/>
      <c r="C167" s="18"/>
      <c r="D167" s="18"/>
      <c r="E167" s="18"/>
      <c r="G167" s="18"/>
      <c r="H167" s="18"/>
      <c r="I167" s="18"/>
      <c r="J167" s="19"/>
      <c r="K167" s="19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</row>
    <row r="168" spans="2:99" ht="12.75">
      <c r="B168" s="18"/>
      <c r="C168" s="18"/>
      <c r="D168" s="18"/>
      <c r="E168" s="18"/>
      <c r="G168" s="18"/>
      <c r="H168" s="18"/>
      <c r="I168" s="18"/>
      <c r="J168" s="19"/>
      <c r="K168" s="19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</row>
    <row r="169" spans="2:99" ht="12.75">
      <c r="B169" s="18"/>
      <c r="C169" s="18"/>
      <c r="D169" s="18"/>
      <c r="E169" s="18"/>
      <c r="G169" s="18"/>
      <c r="H169" s="18"/>
      <c r="I169" s="18"/>
      <c r="J169" s="19"/>
      <c r="K169" s="19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</row>
    <row r="170" spans="2:99" ht="12.75">
      <c r="B170" s="18"/>
      <c r="C170" s="18"/>
      <c r="D170" s="18"/>
      <c r="E170" s="18"/>
      <c r="G170" s="18"/>
      <c r="H170" s="18"/>
      <c r="I170" s="18"/>
      <c r="J170" s="19"/>
      <c r="K170" s="19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</row>
    <row r="171" spans="2:99" ht="12.75">
      <c r="B171" s="18"/>
      <c r="C171" s="18"/>
      <c r="D171" s="18"/>
      <c r="E171" s="18"/>
      <c r="G171" s="18"/>
      <c r="H171" s="18"/>
      <c r="I171" s="18"/>
      <c r="J171" s="19"/>
      <c r="K171" s="19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</row>
    <row r="172" spans="2:99" ht="12.75">
      <c r="B172" s="18"/>
      <c r="C172" s="18"/>
      <c r="D172" s="18"/>
      <c r="E172" s="18"/>
      <c r="G172" s="18"/>
      <c r="H172" s="18"/>
      <c r="I172" s="18"/>
      <c r="J172" s="19"/>
      <c r="K172" s="19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</row>
    <row r="173" spans="2:99" ht="12.75">
      <c r="B173" s="18"/>
      <c r="C173" s="18"/>
      <c r="D173" s="18"/>
      <c r="E173" s="18"/>
      <c r="G173" s="18"/>
      <c r="H173" s="18"/>
      <c r="I173" s="18"/>
      <c r="J173" s="19"/>
      <c r="K173" s="19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</row>
    <row r="174" spans="2:99" ht="12.75">
      <c r="B174" s="18"/>
      <c r="C174" s="18"/>
      <c r="D174" s="18"/>
      <c r="E174" s="18"/>
      <c r="G174" s="18"/>
      <c r="H174" s="18"/>
      <c r="I174" s="18"/>
      <c r="J174" s="19"/>
      <c r="K174" s="1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</row>
    <row r="175" spans="2:99" ht="12.75">
      <c r="B175" s="18"/>
      <c r="C175" s="18"/>
      <c r="D175" s="18"/>
      <c r="E175" s="18"/>
      <c r="G175" s="18"/>
      <c r="H175" s="18"/>
      <c r="I175" s="18"/>
      <c r="J175" s="19"/>
      <c r="K175" s="19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</row>
    <row r="176" spans="2:99" ht="12.75">
      <c r="B176" s="18"/>
      <c r="C176" s="18"/>
      <c r="D176" s="18"/>
      <c r="E176" s="18"/>
      <c r="G176" s="18"/>
      <c r="H176" s="18"/>
      <c r="I176" s="18"/>
      <c r="J176" s="19"/>
      <c r="K176" s="19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</row>
    <row r="177" spans="2:99" ht="12.75">
      <c r="B177" s="18"/>
      <c r="C177" s="18"/>
      <c r="D177" s="18"/>
      <c r="E177" s="18"/>
      <c r="G177" s="18"/>
      <c r="H177" s="18"/>
      <c r="I177" s="18"/>
      <c r="J177" s="19"/>
      <c r="K177" s="19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</row>
    <row r="178" spans="2:99" ht="12.75">
      <c r="B178" s="18"/>
      <c r="C178" s="18"/>
      <c r="D178" s="18"/>
      <c r="E178" s="18"/>
      <c r="G178" s="18"/>
      <c r="H178" s="18"/>
      <c r="I178" s="18"/>
      <c r="J178" s="19"/>
      <c r="K178" s="19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</row>
    <row r="179" spans="2:99" ht="12.75">
      <c r="B179" s="18"/>
      <c r="C179" s="18"/>
      <c r="D179" s="18"/>
      <c r="E179" s="18"/>
      <c r="G179" s="18"/>
      <c r="H179" s="18"/>
      <c r="I179" s="18"/>
      <c r="J179" s="19"/>
      <c r="K179" s="19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</row>
    <row r="180" spans="2:99" ht="12.75">
      <c r="B180" s="18"/>
      <c r="C180" s="18"/>
      <c r="D180" s="18"/>
      <c r="E180" s="18"/>
      <c r="G180" s="18"/>
      <c r="H180" s="18"/>
      <c r="I180" s="18"/>
      <c r="J180" s="19"/>
      <c r="K180" s="19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</row>
    <row r="181" spans="2:99" ht="12.75">
      <c r="B181" s="18"/>
      <c r="C181" s="18"/>
      <c r="D181" s="18"/>
      <c r="E181" s="18"/>
      <c r="G181" s="18"/>
      <c r="H181" s="18"/>
      <c r="I181" s="18"/>
      <c r="J181" s="19"/>
      <c r="K181" s="19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</row>
    <row r="182" spans="2:99" ht="12.75">
      <c r="B182" s="18"/>
      <c r="C182" s="18"/>
      <c r="D182" s="18"/>
      <c r="E182" s="18"/>
      <c r="G182" s="18"/>
      <c r="H182" s="18"/>
      <c r="I182" s="18"/>
      <c r="J182" s="19"/>
      <c r="K182" s="19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</row>
    <row r="183" spans="2:99" ht="12.75">
      <c r="B183" s="18"/>
      <c r="C183" s="18"/>
      <c r="D183" s="18"/>
      <c r="E183" s="18"/>
      <c r="G183" s="18"/>
      <c r="H183" s="18"/>
      <c r="I183" s="18"/>
      <c r="J183" s="19"/>
      <c r="K183" s="19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</row>
    <row r="184" spans="2:99" ht="12.75">
      <c r="B184" s="18"/>
      <c r="C184" s="18"/>
      <c r="D184" s="18"/>
      <c r="E184" s="18"/>
      <c r="G184" s="18"/>
      <c r="H184" s="18"/>
      <c r="I184" s="18"/>
      <c r="J184" s="19"/>
      <c r="K184" s="19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</row>
    <row r="185" spans="2:99" ht="12.75">
      <c r="B185" s="18"/>
      <c r="C185" s="18"/>
      <c r="D185" s="18"/>
      <c r="E185" s="18"/>
      <c r="G185" s="18"/>
      <c r="H185" s="18"/>
      <c r="I185" s="18"/>
      <c r="J185" s="19"/>
      <c r="K185" s="19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</row>
    <row r="186" spans="2:99" ht="12.75">
      <c r="B186" s="18"/>
      <c r="C186" s="18"/>
      <c r="D186" s="18"/>
      <c r="E186" s="18"/>
      <c r="G186" s="18"/>
      <c r="H186" s="18"/>
      <c r="I186" s="18"/>
      <c r="J186" s="19"/>
      <c r="K186" s="19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</row>
    <row r="187" spans="2:99" ht="12.75">
      <c r="B187" s="18"/>
      <c r="C187" s="18"/>
      <c r="D187" s="18"/>
      <c r="E187" s="18"/>
      <c r="G187" s="18"/>
      <c r="H187" s="18"/>
      <c r="I187" s="18"/>
      <c r="J187" s="19"/>
      <c r="K187" s="19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</row>
    <row r="188" spans="2:99" ht="12.75">
      <c r="B188" s="18"/>
      <c r="C188" s="18"/>
      <c r="D188" s="18"/>
      <c r="E188" s="18"/>
      <c r="G188" s="18"/>
      <c r="H188" s="18"/>
      <c r="I188" s="18"/>
      <c r="J188" s="19"/>
      <c r="K188" s="19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</row>
    <row r="189" spans="2:99" ht="12.75">
      <c r="B189" s="18"/>
      <c r="C189" s="18"/>
      <c r="D189" s="18"/>
      <c r="E189" s="18"/>
      <c r="G189" s="18"/>
      <c r="H189" s="18"/>
      <c r="I189" s="18"/>
      <c r="J189" s="19"/>
      <c r="K189" s="19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</row>
    <row r="190" spans="2:99" ht="12.75">
      <c r="B190" s="18"/>
      <c r="C190" s="18"/>
      <c r="D190" s="18"/>
      <c r="E190" s="18"/>
      <c r="G190" s="18"/>
      <c r="H190" s="18"/>
      <c r="I190" s="18"/>
      <c r="J190" s="19"/>
      <c r="K190" s="19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</row>
    <row r="191" spans="2:99" ht="12.75">
      <c r="B191" s="18"/>
      <c r="C191" s="18"/>
      <c r="D191" s="18"/>
      <c r="E191" s="18"/>
      <c r="G191" s="18"/>
      <c r="H191" s="18"/>
      <c r="I191" s="18"/>
      <c r="J191" s="19"/>
      <c r="K191" s="19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</row>
    <row r="192" spans="2:99" ht="12.75">
      <c r="B192" s="18"/>
      <c r="C192" s="18"/>
      <c r="D192" s="18"/>
      <c r="E192" s="18"/>
      <c r="G192" s="18"/>
      <c r="H192" s="18"/>
      <c r="I192" s="18"/>
      <c r="J192" s="19"/>
      <c r="K192" s="19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</row>
    <row r="193" spans="2:99" ht="12.75">
      <c r="B193" s="18"/>
      <c r="C193" s="18"/>
      <c r="D193" s="18"/>
      <c r="E193" s="18"/>
      <c r="G193" s="18"/>
      <c r="H193" s="18"/>
      <c r="I193" s="18"/>
      <c r="J193" s="19"/>
      <c r="K193" s="1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</row>
    <row r="194" spans="2:99" ht="12.75">
      <c r="B194" s="18"/>
      <c r="C194" s="18"/>
      <c r="D194" s="18"/>
      <c r="E194" s="18"/>
      <c r="G194" s="18"/>
      <c r="H194" s="18"/>
      <c r="I194" s="18"/>
      <c r="J194" s="19"/>
      <c r="K194" s="19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</row>
    <row r="195" spans="2:99" ht="12.75">
      <c r="B195" s="18"/>
      <c r="C195" s="18"/>
      <c r="D195" s="18"/>
      <c r="E195" s="18"/>
      <c r="G195" s="18"/>
      <c r="H195" s="18"/>
      <c r="I195" s="18"/>
      <c r="J195" s="19"/>
      <c r="K195" s="19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</row>
    <row r="196" spans="2:99" ht="12.75">
      <c r="B196" s="18"/>
      <c r="C196" s="18"/>
      <c r="D196" s="18"/>
      <c r="E196" s="18"/>
      <c r="G196" s="18"/>
      <c r="H196" s="18"/>
      <c r="I196" s="18"/>
      <c r="J196" s="19"/>
      <c r="K196" s="19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</row>
    <row r="197" spans="2:99" ht="12.75">
      <c r="B197" s="18"/>
      <c r="C197" s="18"/>
      <c r="D197" s="18"/>
      <c r="E197" s="18"/>
      <c r="G197" s="18"/>
      <c r="H197" s="18"/>
      <c r="I197" s="18"/>
      <c r="J197" s="19"/>
      <c r="K197" s="19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</row>
    <row r="198" spans="2:99" ht="12.75">
      <c r="B198" s="18"/>
      <c r="C198" s="18"/>
      <c r="D198" s="18"/>
      <c r="E198" s="18"/>
      <c r="G198" s="18"/>
      <c r="H198" s="18"/>
      <c r="I198" s="18"/>
      <c r="J198" s="19"/>
      <c r="K198" s="19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</row>
    <row r="199" spans="2:99" ht="12.75">
      <c r="B199" s="18"/>
      <c r="C199" s="18"/>
      <c r="D199" s="18"/>
      <c r="E199" s="18"/>
      <c r="G199" s="18"/>
      <c r="H199" s="18"/>
      <c r="I199" s="18"/>
      <c r="J199" s="19"/>
      <c r="K199" s="19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</row>
    <row r="200" spans="2:99" ht="12.75">
      <c r="B200" s="18"/>
      <c r="C200" s="18"/>
      <c r="D200" s="18"/>
      <c r="E200" s="18"/>
      <c r="G200" s="18"/>
      <c r="H200" s="18"/>
      <c r="I200" s="18"/>
      <c r="J200" s="19"/>
      <c r="K200" s="19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</row>
    <row r="201" spans="2:99" ht="12.75">
      <c r="B201" s="18"/>
      <c r="C201" s="18"/>
      <c r="D201" s="18"/>
      <c r="E201" s="18"/>
      <c r="G201" s="18"/>
      <c r="H201" s="18"/>
      <c r="I201" s="18"/>
      <c r="J201" s="19"/>
      <c r="K201" s="19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</row>
    <row r="202" spans="2:99" ht="12.75">
      <c r="B202" s="18"/>
      <c r="C202" s="18"/>
      <c r="D202" s="18"/>
      <c r="E202" s="18"/>
      <c r="G202" s="18"/>
      <c r="H202" s="18"/>
      <c r="I202" s="18"/>
      <c r="J202" s="19"/>
      <c r="K202" s="19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</row>
    <row r="203" spans="2:99" ht="12.75">
      <c r="B203" s="18"/>
      <c r="C203" s="18"/>
      <c r="D203" s="18"/>
      <c r="E203" s="18"/>
      <c r="G203" s="18"/>
      <c r="H203" s="18"/>
      <c r="I203" s="18"/>
      <c r="J203" s="19"/>
      <c r="K203" s="19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</row>
    <row r="204" spans="2:99" ht="12.75">
      <c r="B204" s="18"/>
      <c r="C204" s="18"/>
      <c r="D204" s="18"/>
      <c r="E204" s="18"/>
      <c r="G204" s="18"/>
      <c r="H204" s="18"/>
      <c r="I204" s="18"/>
      <c r="J204" s="19"/>
      <c r="K204" s="19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</row>
    <row r="205" spans="2:99" ht="12.75">
      <c r="B205" s="18"/>
      <c r="C205" s="18"/>
      <c r="D205" s="18"/>
      <c r="E205" s="18"/>
      <c r="G205" s="18"/>
      <c r="H205" s="18"/>
      <c r="I205" s="18"/>
      <c r="J205" s="19"/>
      <c r="K205" s="19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</row>
    <row r="206" spans="2:99" ht="12.75">
      <c r="B206" s="18"/>
      <c r="C206" s="18"/>
      <c r="D206" s="18"/>
      <c r="E206" s="18"/>
      <c r="G206" s="18"/>
      <c r="H206" s="18"/>
      <c r="I206" s="18"/>
      <c r="J206" s="19"/>
      <c r="K206" s="19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</row>
    <row r="207" spans="2:99" ht="12.75">
      <c r="B207" s="18"/>
      <c r="C207" s="18"/>
      <c r="D207" s="18"/>
      <c r="E207" s="18"/>
      <c r="G207" s="18"/>
      <c r="H207" s="18"/>
      <c r="I207" s="18"/>
      <c r="J207" s="19"/>
      <c r="K207" s="19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</row>
    <row r="208" spans="2:99" ht="12.75">
      <c r="B208" s="18"/>
      <c r="C208" s="18"/>
      <c r="D208" s="18"/>
      <c r="E208" s="18"/>
      <c r="G208" s="18"/>
      <c r="H208" s="18"/>
      <c r="I208" s="18"/>
      <c r="J208" s="19"/>
      <c r="K208" s="19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</row>
    <row r="209" spans="2:99" ht="12.75">
      <c r="B209" s="18"/>
      <c r="C209" s="18"/>
      <c r="D209" s="18"/>
      <c r="E209" s="18"/>
      <c r="G209" s="18"/>
      <c r="H209" s="18"/>
      <c r="I209" s="18"/>
      <c r="J209" s="19"/>
      <c r="K209" s="19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</row>
    <row r="210" spans="2:99" ht="12.75">
      <c r="B210" s="18"/>
      <c r="C210" s="18"/>
      <c r="D210" s="18"/>
      <c r="E210" s="18"/>
      <c r="G210" s="18"/>
      <c r="H210" s="18"/>
      <c r="I210" s="18"/>
      <c r="J210" s="19"/>
      <c r="K210" s="19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</row>
    <row r="211" spans="2:99" ht="12.75">
      <c r="B211" s="18"/>
      <c r="C211" s="18"/>
      <c r="D211" s="18"/>
      <c r="E211" s="18"/>
      <c r="G211" s="18"/>
      <c r="H211" s="18"/>
      <c r="I211" s="18"/>
      <c r="J211" s="19"/>
      <c r="K211" s="19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</row>
    <row r="212" spans="2:99" ht="12.75">
      <c r="B212" s="18"/>
      <c r="C212" s="18"/>
      <c r="D212" s="18"/>
      <c r="E212" s="18"/>
      <c r="G212" s="18"/>
      <c r="H212" s="18"/>
      <c r="I212" s="18"/>
      <c r="J212" s="19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</row>
    <row r="213" spans="2:99" ht="12.75">
      <c r="B213" s="18"/>
      <c r="C213" s="18"/>
      <c r="D213" s="18"/>
      <c r="E213" s="18"/>
      <c r="G213" s="18"/>
      <c r="H213" s="18"/>
      <c r="I213" s="18"/>
      <c r="J213" s="19"/>
      <c r="K213" s="19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</row>
    <row r="214" spans="2:99" ht="12.75">
      <c r="B214" s="18"/>
      <c r="C214" s="18"/>
      <c r="D214" s="18"/>
      <c r="E214" s="18"/>
      <c r="G214" s="18"/>
      <c r="H214" s="18"/>
      <c r="I214" s="18"/>
      <c r="J214" s="19"/>
      <c r="K214" s="19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</row>
    <row r="215" spans="2:99" ht="12.75">
      <c r="B215" s="18"/>
      <c r="C215" s="18"/>
      <c r="D215" s="18"/>
      <c r="E215" s="18"/>
      <c r="G215" s="18"/>
      <c r="H215" s="18"/>
      <c r="I215" s="18"/>
      <c r="J215" s="19"/>
      <c r="K215" s="19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</row>
    <row r="216" spans="2:99" ht="12.75">
      <c r="B216" s="18"/>
      <c r="C216" s="18"/>
      <c r="D216" s="18"/>
      <c r="E216" s="18"/>
      <c r="G216" s="18"/>
      <c r="H216" s="18"/>
      <c r="I216" s="18"/>
      <c r="J216" s="19"/>
      <c r="K216" s="19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</row>
    <row r="217" spans="2:99" ht="12.75">
      <c r="B217" s="18"/>
      <c r="C217" s="18"/>
      <c r="D217" s="18"/>
      <c r="E217" s="18"/>
      <c r="G217" s="18"/>
      <c r="H217" s="18"/>
      <c r="I217" s="18"/>
      <c r="J217" s="19"/>
      <c r="K217" s="19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</row>
    <row r="218" spans="2:99" ht="12.75">
      <c r="B218" s="18"/>
      <c r="C218" s="18"/>
      <c r="D218" s="18"/>
      <c r="E218" s="18"/>
      <c r="G218" s="18"/>
      <c r="H218" s="18"/>
      <c r="I218" s="18"/>
      <c r="J218" s="19"/>
      <c r="K218" s="19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</row>
    <row r="219" spans="2:99" ht="12.75">
      <c r="B219" s="18"/>
      <c r="C219" s="18"/>
      <c r="D219" s="18"/>
      <c r="E219" s="18"/>
      <c r="G219" s="18"/>
      <c r="H219" s="18"/>
      <c r="I219" s="18"/>
      <c r="J219" s="19"/>
      <c r="K219" s="19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</row>
    <row r="220" spans="2:99" ht="12.75">
      <c r="B220" s="18"/>
      <c r="C220" s="18"/>
      <c r="D220" s="18"/>
      <c r="E220" s="18"/>
      <c r="G220" s="18"/>
      <c r="H220" s="18"/>
      <c r="I220" s="18"/>
      <c r="J220" s="19"/>
      <c r="K220" s="19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</row>
    <row r="221" spans="2:99" ht="12.75">
      <c r="B221" s="18"/>
      <c r="C221" s="18"/>
      <c r="D221" s="18"/>
      <c r="E221" s="18"/>
      <c r="G221" s="18"/>
      <c r="H221" s="18"/>
      <c r="I221" s="18"/>
      <c r="J221" s="19"/>
      <c r="K221" s="19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</row>
    <row r="222" spans="2:99" ht="12.75">
      <c r="B222" s="18"/>
      <c r="C222" s="18"/>
      <c r="D222" s="18"/>
      <c r="E222" s="18"/>
      <c r="G222" s="18"/>
      <c r="H222" s="18"/>
      <c r="I222" s="18"/>
      <c r="J222" s="19"/>
      <c r="K222" s="19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</row>
    <row r="223" spans="2:99" ht="12.75">
      <c r="B223" s="18"/>
      <c r="C223" s="18"/>
      <c r="D223" s="18"/>
      <c r="E223" s="18"/>
      <c r="G223" s="18"/>
      <c r="H223" s="18"/>
      <c r="I223" s="18"/>
      <c r="J223" s="19"/>
      <c r="K223" s="19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</row>
    <row r="224" spans="2:99" ht="12.75">
      <c r="B224" s="18"/>
      <c r="C224" s="18"/>
      <c r="D224" s="18"/>
      <c r="E224" s="18"/>
      <c r="G224" s="18"/>
      <c r="H224" s="18"/>
      <c r="I224" s="18"/>
      <c r="J224" s="19"/>
      <c r="K224" s="19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</row>
    <row r="225" spans="2:99" ht="12.75">
      <c r="B225" s="18"/>
      <c r="C225" s="18"/>
      <c r="D225" s="18"/>
      <c r="E225" s="18"/>
      <c r="G225" s="18"/>
      <c r="H225" s="18"/>
      <c r="I225" s="18"/>
      <c r="J225" s="19"/>
      <c r="K225" s="19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</row>
    <row r="226" spans="2:99" ht="12.75">
      <c r="B226" s="18"/>
      <c r="C226" s="18"/>
      <c r="D226" s="18"/>
      <c r="E226" s="18"/>
      <c r="G226" s="18"/>
      <c r="H226" s="18"/>
      <c r="I226" s="18"/>
      <c r="J226" s="19"/>
      <c r="K226" s="19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</row>
    <row r="227" spans="2:99" ht="12.75">
      <c r="B227" s="18"/>
      <c r="C227" s="18"/>
      <c r="D227" s="18"/>
      <c r="E227" s="18"/>
      <c r="G227" s="18"/>
      <c r="H227" s="18"/>
      <c r="I227" s="18"/>
      <c r="J227" s="19"/>
      <c r="K227" s="19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</row>
    <row r="228" spans="2:99" ht="12.75">
      <c r="B228" s="18"/>
      <c r="C228" s="18"/>
      <c r="D228" s="18"/>
      <c r="E228" s="18"/>
      <c r="G228" s="18"/>
      <c r="H228" s="18"/>
      <c r="I228" s="18"/>
      <c r="J228" s="19"/>
      <c r="K228" s="19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</row>
    <row r="229" spans="2:99" ht="12.75">
      <c r="B229" s="18"/>
      <c r="C229" s="18"/>
      <c r="D229" s="18"/>
      <c r="E229" s="18"/>
      <c r="G229" s="18"/>
      <c r="H229" s="18"/>
      <c r="I229" s="18"/>
      <c r="J229" s="19"/>
      <c r="K229" s="19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</row>
    <row r="230" spans="2:99" ht="12.75">
      <c r="B230" s="18"/>
      <c r="C230" s="18"/>
      <c r="D230" s="18"/>
      <c r="E230" s="18"/>
      <c r="G230" s="18"/>
      <c r="H230" s="18"/>
      <c r="I230" s="18"/>
      <c r="J230" s="19"/>
      <c r="K230" s="19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</row>
    <row r="231" spans="2:99" ht="12.75">
      <c r="B231" s="18"/>
      <c r="C231" s="18"/>
      <c r="D231" s="18"/>
      <c r="E231" s="18"/>
      <c r="G231" s="18"/>
      <c r="H231" s="18"/>
      <c r="I231" s="18"/>
      <c r="J231" s="19"/>
      <c r="K231" s="1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</row>
    <row r="232" spans="2:99" ht="12.75">
      <c r="B232" s="18"/>
      <c r="C232" s="18"/>
      <c r="D232" s="18"/>
      <c r="E232" s="18"/>
      <c r="G232" s="18"/>
      <c r="H232" s="18"/>
      <c r="I232" s="18"/>
      <c r="J232" s="19"/>
      <c r="K232" s="19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</row>
    <row r="233" spans="2:99" ht="12.75">
      <c r="B233" s="18"/>
      <c r="C233" s="18"/>
      <c r="D233" s="18"/>
      <c r="E233" s="18"/>
      <c r="G233" s="18"/>
      <c r="H233" s="18"/>
      <c r="I233" s="18"/>
      <c r="J233" s="19"/>
      <c r="K233" s="19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</row>
    <row r="234" spans="2:99" ht="12.75">
      <c r="B234" s="18"/>
      <c r="C234" s="18"/>
      <c r="D234" s="18"/>
      <c r="E234" s="18"/>
      <c r="G234" s="18"/>
      <c r="H234" s="18"/>
      <c r="I234" s="18"/>
      <c r="J234" s="19"/>
      <c r="K234" s="19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</row>
    <row r="235" spans="2:99" ht="12.75">
      <c r="B235" s="18"/>
      <c r="C235" s="18"/>
      <c r="D235" s="18"/>
      <c r="E235" s="18"/>
      <c r="G235" s="18"/>
      <c r="H235" s="18"/>
      <c r="I235" s="18"/>
      <c r="J235" s="19"/>
      <c r="K235" s="19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</row>
    <row r="236" spans="2:99" ht="12.75">
      <c r="B236" s="18"/>
      <c r="C236" s="18"/>
      <c r="D236" s="18"/>
      <c r="E236" s="18"/>
      <c r="G236" s="18"/>
      <c r="H236" s="18"/>
      <c r="I236" s="18"/>
      <c r="J236" s="19"/>
      <c r="K236" s="19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</row>
    <row r="237" spans="2:99" ht="12.75">
      <c r="B237" s="18"/>
      <c r="C237" s="18"/>
      <c r="D237" s="18"/>
      <c r="E237" s="18"/>
      <c r="G237" s="18"/>
      <c r="H237" s="18"/>
      <c r="I237" s="18"/>
      <c r="J237" s="19"/>
      <c r="K237" s="1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</row>
    <row r="238" spans="2:99" ht="12.75">
      <c r="B238" s="18"/>
      <c r="C238" s="18"/>
      <c r="D238" s="18"/>
      <c r="E238" s="18"/>
      <c r="G238" s="18"/>
      <c r="H238" s="18"/>
      <c r="I238" s="18"/>
      <c r="J238" s="19"/>
      <c r="K238" s="19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</row>
    <row r="239" spans="2:99" ht="12.75">
      <c r="B239" s="18"/>
      <c r="C239" s="18"/>
      <c r="D239" s="18"/>
      <c r="E239" s="18"/>
      <c r="G239" s="18"/>
      <c r="H239" s="18"/>
      <c r="I239" s="18"/>
      <c r="J239" s="19"/>
      <c r="K239" s="19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</row>
    <row r="240" spans="2:99" ht="12.75">
      <c r="B240" s="18"/>
      <c r="C240" s="18"/>
      <c r="D240" s="18"/>
      <c r="E240" s="18"/>
      <c r="G240" s="18"/>
      <c r="H240" s="18"/>
      <c r="I240" s="18"/>
      <c r="J240" s="19"/>
      <c r="K240" s="19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</row>
    <row r="241" spans="2:99" ht="12.75">
      <c r="B241" s="18"/>
      <c r="C241" s="18"/>
      <c r="D241" s="18"/>
      <c r="E241" s="18"/>
      <c r="G241" s="18"/>
      <c r="H241" s="18"/>
      <c r="I241" s="18"/>
      <c r="J241" s="19"/>
      <c r="K241" s="19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</row>
    <row r="242" spans="2:99" ht="12.75">
      <c r="B242" s="18"/>
      <c r="C242" s="18"/>
      <c r="D242" s="18"/>
      <c r="E242" s="18"/>
      <c r="G242" s="18"/>
      <c r="H242" s="18"/>
      <c r="I242" s="18"/>
      <c r="J242" s="19"/>
      <c r="K242" s="19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</row>
    <row r="243" spans="2:99" ht="12.75">
      <c r="B243" s="18"/>
      <c r="C243" s="18"/>
      <c r="D243" s="18"/>
      <c r="E243" s="18"/>
      <c r="G243" s="18"/>
      <c r="H243" s="18"/>
      <c r="I243" s="18"/>
      <c r="J243" s="19"/>
      <c r="K243" s="19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</row>
    <row r="244" spans="2:99" ht="12.75">
      <c r="B244" s="18"/>
      <c r="C244" s="18"/>
      <c r="D244" s="18"/>
      <c r="E244" s="18"/>
      <c r="G244" s="18"/>
      <c r="H244" s="18"/>
      <c r="I244" s="18"/>
      <c r="J244" s="19"/>
      <c r="K244" s="19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</row>
    <row r="245" spans="2:99" ht="12.75">
      <c r="B245" s="18"/>
      <c r="C245" s="18"/>
      <c r="D245" s="18"/>
      <c r="E245" s="18"/>
      <c r="G245" s="18"/>
      <c r="H245" s="18"/>
      <c r="I245" s="18"/>
      <c r="J245" s="19"/>
      <c r="K245" s="19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</row>
    <row r="246" spans="2:99" ht="12.75">
      <c r="B246" s="18"/>
      <c r="C246" s="18"/>
      <c r="D246" s="18"/>
      <c r="E246" s="18"/>
      <c r="G246" s="18"/>
      <c r="H246" s="18"/>
      <c r="I246" s="18"/>
      <c r="J246" s="19"/>
      <c r="K246" s="19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</row>
    <row r="247" spans="2:99" ht="12.75">
      <c r="B247" s="18"/>
      <c r="C247" s="18"/>
      <c r="D247" s="18"/>
      <c r="E247" s="18"/>
      <c r="G247" s="18"/>
      <c r="H247" s="18"/>
      <c r="I247" s="18"/>
      <c r="J247" s="19"/>
      <c r="K247" s="19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</row>
    <row r="248" spans="2:99" ht="12.75">
      <c r="B248" s="18"/>
      <c r="C248" s="18"/>
      <c r="D248" s="18"/>
      <c r="E248" s="18"/>
      <c r="G248" s="18"/>
      <c r="H248" s="18"/>
      <c r="I248" s="18"/>
      <c r="J248" s="19"/>
      <c r="K248" s="19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</row>
    <row r="249" spans="2:99" ht="12.75">
      <c r="B249" s="18"/>
      <c r="C249" s="18"/>
      <c r="D249" s="18"/>
      <c r="E249" s="18"/>
      <c r="G249" s="18"/>
      <c r="H249" s="18"/>
      <c r="I249" s="18"/>
      <c r="J249" s="19"/>
      <c r="K249" s="19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</row>
    <row r="250" spans="2:99" ht="12.75">
      <c r="B250" s="18"/>
      <c r="C250" s="18"/>
      <c r="D250" s="18"/>
      <c r="E250" s="18"/>
      <c r="G250" s="18"/>
      <c r="H250" s="18"/>
      <c r="I250" s="18"/>
      <c r="J250" s="19"/>
      <c r="K250" s="19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</row>
    <row r="251" spans="2:99" ht="12.75">
      <c r="B251" s="18"/>
      <c r="C251" s="18"/>
      <c r="D251" s="18"/>
      <c r="E251" s="18"/>
      <c r="G251" s="18"/>
      <c r="H251" s="18"/>
      <c r="I251" s="18"/>
      <c r="J251" s="19"/>
      <c r="K251" s="19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</row>
    <row r="252" spans="2:99" ht="12.75">
      <c r="B252" s="18"/>
      <c r="C252" s="18"/>
      <c r="D252" s="18"/>
      <c r="E252" s="18"/>
      <c r="G252" s="18"/>
      <c r="H252" s="18"/>
      <c r="I252" s="18"/>
      <c r="J252" s="19"/>
      <c r="K252" s="19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</row>
    <row r="253" spans="2:99" ht="12.75">
      <c r="B253" s="18"/>
      <c r="C253" s="18"/>
      <c r="D253" s="18"/>
      <c r="E253" s="18"/>
      <c r="G253" s="18"/>
      <c r="H253" s="18"/>
      <c r="I253" s="18"/>
      <c r="J253" s="19"/>
      <c r="K253" s="19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</row>
    <row r="254" spans="2:99" ht="12.75">
      <c r="B254" s="18"/>
      <c r="C254" s="18"/>
      <c r="D254" s="18"/>
      <c r="E254" s="18"/>
      <c r="G254" s="18"/>
      <c r="H254" s="18"/>
      <c r="I254" s="18"/>
      <c r="J254" s="19"/>
      <c r="K254" s="19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</row>
    <row r="255" spans="2:99" ht="12.75">
      <c r="B255" s="18"/>
      <c r="C255" s="18"/>
      <c r="D255" s="18"/>
      <c r="E255" s="18"/>
      <c r="G255" s="18"/>
      <c r="H255" s="18"/>
      <c r="I255" s="18"/>
      <c r="J255" s="19"/>
      <c r="K255" s="19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</row>
    <row r="256" spans="2:99" ht="12.75">
      <c r="B256" s="18"/>
      <c r="C256" s="18"/>
      <c r="D256" s="18"/>
      <c r="E256" s="18"/>
      <c r="G256" s="18"/>
      <c r="H256" s="18"/>
      <c r="I256" s="18"/>
      <c r="J256" s="19"/>
      <c r="K256" s="19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</row>
    <row r="257" spans="2:99" ht="12.75">
      <c r="B257" s="18"/>
      <c r="C257" s="18"/>
      <c r="D257" s="18"/>
      <c r="E257" s="18"/>
      <c r="G257" s="18"/>
      <c r="H257" s="18"/>
      <c r="I257" s="18"/>
      <c r="J257" s="19"/>
      <c r="K257" s="19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</row>
    <row r="258" spans="2:99" ht="12.75">
      <c r="B258" s="18"/>
      <c r="C258" s="18"/>
      <c r="D258" s="18"/>
      <c r="E258" s="18"/>
      <c r="G258" s="18"/>
      <c r="H258" s="18"/>
      <c r="I258" s="18"/>
      <c r="J258" s="19"/>
      <c r="K258" s="19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</row>
    <row r="259" spans="2:99" ht="12.75">
      <c r="B259" s="18"/>
      <c r="C259" s="18"/>
      <c r="D259" s="18"/>
      <c r="E259" s="18"/>
      <c r="G259" s="18"/>
      <c r="H259" s="18"/>
      <c r="I259" s="18"/>
      <c r="J259" s="19"/>
      <c r="K259" s="19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</row>
    <row r="260" spans="2:99" ht="12.75">
      <c r="B260" s="18"/>
      <c r="C260" s="18"/>
      <c r="D260" s="18"/>
      <c r="E260" s="18"/>
      <c r="G260" s="18"/>
      <c r="H260" s="18"/>
      <c r="I260" s="18"/>
      <c r="J260" s="19"/>
      <c r="K260" s="19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</row>
    <row r="261" spans="2:99" ht="12.75">
      <c r="B261" s="18"/>
      <c r="C261" s="18"/>
      <c r="D261" s="18"/>
      <c r="E261" s="18"/>
      <c r="G261" s="18"/>
      <c r="H261" s="18"/>
      <c r="I261" s="18"/>
      <c r="J261" s="19"/>
      <c r="K261" s="19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</row>
    <row r="262" spans="2:99" ht="12.75">
      <c r="B262" s="18"/>
      <c r="C262" s="18"/>
      <c r="D262" s="18"/>
      <c r="E262" s="18"/>
      <c r="G262" s="18"/>
      <c r="H262" s="18"/>
      <c r="I262" s="18"/>
      <c r="J262" s="19"/>
      <c r="K262" s="19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</row>
    <row r="263" spans="2:99" ht="12.75">
      <c r="B263" s="18"/>
      <c r="C263" s="18"/>
      <c r="D263" s="18"/>
      <c r="E263" s="18"/>
      <c r="G263" s="18"/>
      <c r="H263" s="18"/>
      <c r="I263" s="18"/>
      <c r="J263" s="19"/>
      <c r="K263" s="19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</row>
    <row r="264" spans="2:99" ht="12.75">
      <c r="B264" s="18"/>
      <c r="C264" s="18"/>
      <c r="D264" s="18"/>
      <c r="E264" s="18"/>
      <c r="G264" s="18"/>
      <c r="H264" s="18"/>
      <c r="I264" s="18"/>
      <c r="J264" s="19"/>
      <c r="K264" s="19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</row>
    <row r="265" spans="2:99" ht="12.75">
      <c r="B265" s="18"/>
      <c r="C265" s="18"/>
      <c r="D265" s="18"/>
      <c r="E265" s="18"/>
      <c r="G265" s="18"/>
      <c r="H265" s="18"/>
      <c r="I265" s="18"/>
      <c r="J265" s="19"/>
      <c r="K265" s="19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</row>
    <row r="266" spans="2:99" ht="12.75">
      <c r="B266" s="18"/>
      <c r="C266" s="18"/>
      <c r="D266" s="18"/>
      <c r="E266" s="18"/>
      <c r="G266" s="18"/>
      <c r="H266" s="18"/>
      <c r="I266" s="18"/>
      <c r="J266" s="19"/>
      <c r="K266" s="19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</row>
    <row r="267" spans="2:99" ht="12.75">
      <c r="B267" s="18"/>
      <c r="C267" s="18"/>
      <c r="D267" s="18"/>
      <c r="E267" s="18"/>
      <c r="G267" s="18"/>
      <c r="H267" s="18"/>
      <c r="I267" s="18"/>
      <c r="J267" s="19"/>
      <c r="K267" s="19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</row>
    <row r="268" spans="2:99" ht="12.75">
      <c r="B268" s="18"/>
      <c r="C268" s="18"/>
      <c r="D268" s="18"/>
      <c r="E268" s="18"/>
      <c r="G268" s="18"/>
      <c r="H268" s="18"/>
      <c r="I268" s="18"/>
      <c r="J268" s="19"/>
      <c r="K268" s="19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</row>
    <row r="269" spans="2:99" ht="12.75">
      <c r="B269" s="18"/>
      <c r="C269" s="18"/>
      <c r="D269" s="18"/>
      <c r="E269" s="18"/>
      <c r="G269" s="18"/>
      <c r="H269" s="18"/>
      <c r="I269" s="18"/>
      <c r="J269" s="19"/>
      <c r="K269" s="19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</row>
    <row r="270" spans="2:99" ht="12.75">
      <c r="B270" s="18"/>
      <c r="C270" s="18"/>
      <c r="D270" s="18"/>
      <c r="E270" s="18"/>
      <c r="G270" s="18"/>
      <c r="H270" s="18"/>
      <c r="I270" s="18"/>
      <c r="J270" s="19"/>
      <c r="K270" s="19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</row>
    <row r="271" spans="2:99" ht="12.75">
      <c r="B271" s="18"/>
      <c r="C271" s="18"/>
      <c r="D271" s="18"/>
      <c r="E271" s="18"/>
      <c r="G271" s="18"/>
      <c r="H271" s="18"/>
      <c r="I271" s="18"/>
      <c r="J271" s="19"/>
      <c r="K271" s="19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</row>
    <row r="272" spans="2:99" ht="12.75">
      <c r="B272" s="18"/>
      <c r="C272" s="18"/>
      <c r="D272" s="18"/>
      <c r="E272" s="18"/>
      <c r="G272" s="18"/>
      <c r="H272" s="18"/>
      <c r="I272" s="18"/>
      <c r="J272" s="19"/>
      <c r="K272" s="19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</row>
    <row r="273" spans="2:99" ht="12.75">
      <c r="B273" s="18"/>
      <c r="C273" s="18"/>
      <c r="D273" s="18"/>
      <c r="E273" s="18"/>
      <c r="G273" s="18"/>
      <c r="H273" s="18"/>
      <c r="I273" s="18"/>
      <c r="J273" s="19"/>
      <c r="K273" s="19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</row>
    <row r="274" spans="2:99" ht="12.75">
      <c r="B274" s="18"/>
      <c r="C274" s="18"/>
      <c r="D274" s="18"/>
      <c r="E274" s="18"/>
      <c r="G274" s="18"/>
      <c r="H274" s="18"/>
      <c r="I274" s="18"/>
      <c r="J274" s="19"/>
      <c r="K274" s="19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</row>
    <row r="275" spans="2:99" ht="12.75">
      <c r="B275" s="18"/>
      <c r="C275" s="18"/>
      <c r="D275" s="18"/>
      <c r="E275" s="18"/>
      <c r="G275" s="18"/>
      <c r="H275" s="18"/>
      <c r="I275" s="18"/>
      <c r="J275" s="19"/>
      <c r="K275" s="19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</row>
    <row r="276" spans="2:118" ht="12.75">
      <c r="B276" s="18"/>
      <c r="C276" s="18"/>
      <c r="D276" s="18"/>
      <c r="E276" s="18"/>
      <c r="G276" s="18"/>
      <c r="H276" s="18"/>
      <c r="I276" s="18"/>
      <c r="J276" s="19"/>
      <c r="K276" s="19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63"/>
      <c r="CV276" s="17"/>
      <c r="CX276" s="163"/>
      <c r="CY276" s="17"/>
      <c r="DA276" s="163"/>
      <c r="DB276" s="17"/>
      <c r="DD276" s="163"/>
      <c r="DE276" s="17"/>
      <c r="DG276" s="163"/>
      <c r="DH276" s="17"/>
      <c r="DJ276" s="163"/>
      <c r="DK276" s="17"/>
      <c r="DM276" s="163"/>
      <c r="DN276" s="173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300" verticalDpi="300" orientation="portrait" paperSize="9" scale="87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16384" width="3.57421875" style="8" customWidth="1"/>
  </cols>
  <sheetData>
    <row r="1" spans="1:6" s="1" customFormat="1" ht="15">
      <c r="A1" s="25"/>
      <c r="B1" s="2" t="s">
        <v>13</v>
      </c>
      <c r="C1" s="26"/>
      <c r="D1" s="25"/>
      <c r="E1" s="25"/>
      <c r="F1" s="25"/>
    </row>
    <row r="2" spans="1:6" s="1" customFormat="1" ht="15" customHeight="1">
      <c r="A2" s="25"/>
      <c r="B2" s="2" t="s">
        <v>14</v>
      </c>
      <c r="C2" s="5"/>
      <c r="D2" s="2"/>
      <c r="F2" s="25"/>
    </row>
    <row r="3" spans="1:6" s="1" customFormat="1" ht="15" customHeight="1">
      <c r="A3" s="25"/>
      <c r="B3" s="2" t="s">
        <v>15</v>
      </c>
      <c r="C3" s="5"/>
      <c r="D3" s="2"/>
      <c r="F3" s="25"/>
    </row>
    <row r="4" spans="1:6" s="1" customFormat="1" ht="15" customHeight="1">
      <c r="A4" s="25"/>
      <c r="B4" s="2" t="s">
        <v>16</v>
      </c>
      <c r="C4" s="5"/>
      <c r="D4" s="2"/>
      <c r="F4" s="25"/>
    </row>
    <row r="5" spans="1:6" s="1" customFormat="1" ht="15" customHeight="1">
      <c r="A5" s="27"/>
      <c r="B5" s="2" t="s">
        <v>17</v>
      </c>
      <c r="C5" s="28"/>
      <c r="D5" s="27"/>
      <c r="E5" s="27"/>
      <c r="F5" s="27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5" ht="13.5" customHeight="1">
      <c r="A8" s="65" t="s">
        <v>18</v>
      </c>
      <c r="B8" s="2"/>
      <c r="C8" s="5"/>
      <c r="E8" s="1"/>
    </row>
    <row r="9" spans="1:5" ht="13.5" customHeight="1">
      <c r="A9" s="65" t="s">
        <v>156</v>
      </c>
      <c r="B9" s="2"/>
      <c r="C9" s="66" t="s">
        <v>19</v>
      </c>
      <c r="D9" s="2"/>
      <c r="E9" s="84" t="s">
        <v>131</v>
      </c>
    </row>
    <row r="10" spans="1:6" ht="13.5" customHeight="1">
      <c r="A10" s="1"/>
      <c r="C10" s="66" t="s">
        <v>20</v>
      </c>
      <c r="D10" s="1"/>
      <c r="E10" s="84" t="s">
        <v>21</v>
      </c>
      <c r="F10" s="29"/>
    </row>
    <row r="11" spans="1:6" ht="13.5" customHeight="1">
      <c r="A11" s="2"/>
      <c r="B11" s="12"/>
      <c r="C11" s="66" t="s">
        <v>22</v>
      </c>
      <c r="D11" s="2"/>
      <c r="E11" s="84" t="s">
        <v>132</v>
      </c>
      <c r="F11" s="30"/>
    </row>
    <row r="12" spans="1:6" ht="13.5" customHeight="1">
      <c r="A12" s="2"/>
      <c r="B12" s="12"/>
      <c r="C12" s="85" t="s">
        <v>153</v>
      </c>
      <c r="D12" s="2"/>
      <c r="E12" s="86" t="s">
        <v>124</v>
      </c>
      <c r="F12" s="29"/>
    </row>
    <row r="13" spans="1:6" ht="10.5" customHeight="1">
      <c r="A13" s="1"/>
      <c r="B13" s="12"/>
      <c r="C13" s="3"/>
      <c r="D13" s="1"/>
      <c r="E13" s="67"/>
      <c r="F13" s="31"/>
    </row>
    <row r="14" spans="1:6" ht="13.5" customHeight="1">
      <c r="A14" s="1"/>
      <c r="C14" s="66" t="s">
        <v>9</v>
      </c>
      <c r="D14" s="1"/>
      <c r="E14" s="84" t="s">
        <v>9</v>
      </c>
      <c r="F14" s="32"/>
    </row>
    <row r="15" spans="1:6" ht="10.5" customHeight="1">
      <c r="A15" s="1"/>
      <c r="B15" s="1"/>
      <c r="C15" s="3"/>
      <c r="D15" s="1"/>
      <c r="E15" s="84"/>
      <c r="F15" s="31"/>
    </row>
    <row r="16" spans="1:6" ht="13.5" customHeight="1">
      <c r="A16" s="73"/>
      <c r="B16" s="1" t="s">
        <v>24</v>
      </c>
      <c r="C16" s="87">
        <v>222377</v>
      </c>
      <c r="D16" s="1"/>
      <c r="E16" s="87">
        <v>206187</v>
      </c>
      <c r="F16" s="35"/>
    </row>
    <row r="17" spans="1:6" ht="7.5" customHeight="1">
      <c r="A17" s="73"/>
      <c r="B17" s="1"/>
      <c r="C17" s="87"/>
      <c r="D17" s="1"/>
      <c r="E17" s="87"/>
      <c r="F17" s="35"/>
    </row>
    <row r="18" spans="1:6" ht="13.5" customHeight="1">
      <c r="A18" s="73"/>
      <c r="B18" s="1" t="s">
        <v>25</v>
      </c>
      <c r="C18" s="87">
        <v>20618</v>
      </c>
      <c r="D18" s="1"/>
      <c r="E18" s="87">
        <v>27137</v>
      </c>
      <c r="F18" s="35"/>
    </row>
    <row r="19" spans="1:6" ht="7.5" customHeight="1">
      <c r="A19" s="73"/>
      <c r="B19" s="1"/>
      <c r="C19" s="87"/>
      <c r="D19" s="1"/>
      <c r="E19" s="87"/>
      <c r="F19" s="35"/>
    </row>
    <row r="20" spans="1:6" ht="13.5" customHeight="1">
      <c r="A20" s="73"/>
      <c r="B20" s="1" t="s">
        <v>26</v>
      </c>
      <c r="C20" s="87"/>
      <c r="D20" s="1"/>
      <c r="E20" s="87"/>
      <c r="F20" s="35"/>
    </row>
    <row r="21" spans="1:6" ht="13.5" customHeight="1">
      <c r="A21" s="73"/>
      <c r="B21" s="1" t="s">
        <v>38</v>
      </c>
      <c r="C21" s="87">
        <v>3824</v>
      </c>
      <c r="D21" s="1"/>
      <c r="E21" s="87">
        <v>2405</v>
      </c>
      <c r="F21" s="36"/>
    </row>
    <row r="22" spans="1:5" ht="7.5" customHeight="1">
      <c r="A22" s="1"/>
      <c r="B22" s="1"/>
      <c r="C22" s="3"/>
      <c r="D22" s="1"/>
      <c r="E22" s="3"/>
    </row>
    <row r="23" spans="1:6" ht="13.5" customHeight="1">
      <c r="A23" s="73"/>
      <c r="B23" s="1" t="s">
        <v>39</v>
      </c>
      <c r="C23" s="87">
        <v>133187</v>
      </c>
      <c r="D23" s="1"/>
      <c r="E23" s="87">
        <v>143419</v>
      </c>
      <c r="F23" s="36"/>
    </row>
    <row r="24" spans="1:5" ht="7.5" customHeight="1">
      <c r="A24" s="1"/>
      <c r="B24" s="1"/>
      <c r="C24" s="3"/>
      <c r="D24" s="1"/>
      <c r="E24" s="3"/>
    </row>
    <row r="25" spans="1:6" ht="13.5" customHeight="1" hidden="1">
      <c r="A25" s="73"/>
      <c r="B25" s="1" t="s">
        <v>27</v>
      </c>
      <c r="C25" s="112">
        <v>0</v>
      </c>
      <c r="D25" s="113"/>
      <c r="E25" s="112">
        <v>0</v>
      </c>
      <c r="F25" s="35"/>
    </row>
    <row r="26" spans="1:6" ht="7.5" customHeight="1" hidden="1">
      <c r="A26" s="73"/>
      <c r="B26" s="1"/>
      <c r="C26" s="112"/>
      <c r="D26" s="113"/>
      <c r="E26" s="112"/>
      <c r="F26" s="35"/>
    </row>
    <row r="27" spans="1:6" ht="13.5" customHeight="1" hidden="1">
      <c r="A27" s="73"/>
      <c r="B27" s="1" t="s">
        <v>52</v>
      </c>
      <c r="C27" s="112">
        <v>0</v>
      </c>
      <c r="D27" s="113"/>
      <c r="E27" s="112">
        <v>0</v>
      </c>
      <c r="F27" s="35"/>
    </row>
    <row r="28" spans="1:6" ht="7.5" customHeight="1" hidden="1">
      <c r="A28" s="73"/>
      <c r="B28" s="1"/>
      <c r="C28" s="112"/>
      <c r="D28" s="113"/>
      <c r="E28" s="112"/>
      <c r="F28" s="35"/>
    </row>
    <row r="29" spans="1:6" ht="13.5" customHeight="1" hidden="1">
      <c r="A29" s="73"/>
      <c r="B29" s="1" t="s">
        <v>28</v>
      </c>
      <c r="C29" s="112">
        <v>0</v>
      </c>
      <c r="D29" s="113"/>
      <c r="E29" s="112">
        <v>0</v>
      </c>
      <c r="F29" s="35"/>
    </row>
    <row r="30" spans="1:6" ht="7.5" customHeight="1" hidden="1">
      <c r="A30" s="73"/>
      <c r="B30" s="1"/>
      <c r="C30" s="87"/>
      <c r="D30" s="1"/>
      <c r="E30" s="87"/>
      <c r="F30" s="36"/>
    </row>
    <row r="31" spans="1:6" ht="13.5" customHeight="1">
      <c r="A31" s="73"/>
      <c r="B31" s="1" t="s">
        <v>107</v>
      </c>
      <c r="C31" s="87">
        <v>585</v>
      </c>
      <c r="D31" s="103"/>
      <c r="E31" s="87">
        <v>2572</v>
      </c>
      <c r="F31" s="36"/>
    </row>
    <row r="32" spans="1:6" ht="7.5" customHeight="1">
      <c r="A32" s="73"/>
      <c r="B32" s="1"/>
      <c r="C32" s="87"/>
      <c r="D32" s="1"/>
      <c r="E32" s="87"/>
      <c r="F32" s="36"/>
    </row>
    <row r="33" spans="1:6" ht="13.5" customHeight="1">
      <c r="A33" s="73"/>
      <c r="B33" s="1" t="s">
        <v>29</v>
      </c>
      <c r="C33" s="87"/>
      <c r="D33" s="88"/>
      <c r="E33" s="87"/>
      <c r="F33" s="36"/>
    </row>
    <row r="34" spans="1:6" ht="13.5" customHeight="1">
      <c r="A34" s="73"/>
      <c r="B34" s="1" t="s">
        <v>30</v>
      </c>
      <c r="C34" s="87">
        <v>75723</v>
      </c>
      <c r="D34" s="1"/>
      <c r="E34" s="87">
        <v>66320</v>
      </c>
      <c r="F34" s="36"/>
    </row>
    <row r="35" spans="1:6" ht="13.5" customHeight="1">
      <c r="A35" s="73"/>
      <c r="B35" s="1" t="s">
        <v>58</v>
      </c>
      <c r="C35" s="87">
        <v>26123</v>
      </c>
      <c r="D35" s="1"/>
      <c r="E35" s="87">
        <v>35357</v>
      </c>
      <c r="F35" s="36"/>
    </row>
    <row r="36" spans="1:6" ht="13.5" customHeight="1">
      <c r="A36" s="73"/>
      <c r="B36" s="1" t="s">
        <v>31</v>
      </c>
      <c r="C36" s="89">
        <v>73</v>
      </c>
      <c r="D36" s="27"/>
      <c r="E36" s="89">
        <v>3804</v>
      </c>
      <c r="F36" s="36"/>
    </row>
    <row r="37" spans="1:6" ht="13.5" customHeight="1">
      <c r="A37" s="73"/>
      <c r="B37" s="1" t="s">
        <v>59</v>
      </c>
      <c r="C37" s="89">
        <v>89856</v>
      </c>
      <c r="D37" s="1"/>
      <c r="E37" s="89">
        <v>49536</v>
      </c>
      <c r="F37" s="36"/>
    </row>
    <row r="38" spans="1:6" ht="7.5" customHeight="1">
      <c r="A38" s="73"/>
      <c r="B38" s="1"/>
      <c r="C38" s="90"/>
      <c r="D38" s="1"/>
      <c r="E38" s="90"/>
      <c r="F38" s="36"/>
    </row>
    <row r="39" spans="1:6" ht="13.5" customHeight="1">
      <c r="A39" s="73"/>
      <c r="B39" s="1"/>
      <c r="C39" s="91">
        <f>SUM(C34:C37)</f>
        <v>191775</v>
      </c>
      <c r="D39" s="1"/>
      <c r="E39" s="91">
        <f>SUM(E34:E37)</f>
        <v>155017</v>
      </c>
      <c r="F39" s="36"/>
    </row>
    <row r="40" spans="1:6" ht="7.5" customHeight="1">
      <c r="A40" s="73"/>
      <c r="B40" s="1"/>
      <c r="C40" s="87"/>
      <c r="D40" s="1"/>
      <c r="E40" s="87"/>
      <c r="F40" s="36"/>
    </row>
    <row r="41" spans="1:6" ht="13.5" customHeight="1">
      <c r="A41" s="73"/>
      <c r="B41" s="1" t="s">
        <v>53</v>
      </c>
      <c r="C41" s="87"/>
      <c r="D41" s="1"/>
      <c r="E41" s="87"/>
      <c r="F41" s="36"/>
    </row>
    <row r="42" spans="1:6" ht="13.5" customHeight="1">
      <c r="A42" s="73"/>
      <c r="B42" s="1" t="s">
        <v>60</v>
      </c>
      <c r="C42" s="87">
        <v>48125</v>
      </c>
      <c r="D42" s="1"/>
      <c r="E42" s="87">
        <v>64251</v>
      </c>
      <c r="F42" s="36"/>
    </row>
    <row r="43" spans="1:6" ht="13.5" customHeight="1">
      <c r="A43" s="73"/>
      <c r="B43" s="1" t="s">
        <v>61</v>
      </c>
      <c r="C43" s="87">
        <v>11379</v>
      </c>
      <c r="D43" s="1"/>
      <c r="E43" s="87">
        <v>9376</v>
      </c>
      <c r="F43" s="36"/>
    </row>
    <row r="44" spans="1:6" ht="13.5" customHeight="1">
      <c r="A44" s="73"/>
      <c r="B44" s="73" t="s">
        <v>113</v>
      </c>
      <c r="C44" s="92">
        <v>34639</v>
      </c>
      <c r="D44" s="73"/>
      <c r="E44" s="92">
        <v>33304</v>
      </c>
      <c r="F44" s="36"/>
    </row>
    <row r="45" spans="1:6" ht="13.5" customHeight="1">
      <c r="A45" s="73"/>
      <c r="B45" s="1" t="s">
        <v>32</v>
      </c>
      <c r="C45" s="87">
        <v>3897</v>
      </c>
      <c r="D45" s="27"/>
      <c r="E45" s="77">
        <v>0</v>
      </c>
      <c r="F45" s="36"/>
    </row>
    <row r="46" spans="1:6" ht="7.5" customHeight="1">
      <c r="A46" s="73"/>
      <c r="B46" s="1"/>
      <c r="C46" s="90"/>
      <c r="D46" s="27"/>
      <c r="E46" s="90"/>
      <c r="F46" s="36"/>
    </row>
    <row r="47" spans="1:6" ht="13.5" customHeight="1">
      <c r="A47" s="73"/>
      <c r="B47" s="1"/>
      <c r="C47" s="91">
        <f>SUM(C42:C45)</f>
        <v>98040</v>
      </c>
      <c r="D47" s="1"/>
      <c r="E47" s="91">
        <f>SUM(E42:E45)</f>
        <v>106931</v>
      </c>
      <c r="F47" s="36"/>
    </row>
    <row r="48" spans="1:6" ht="7.5" customHeight="1">
      <c r="A48" s="73"/>
      <c r="B48" s="1"/>
      <c r="C48" s="93"/>
      <c r="D48" s="1"/>
      <c r="E48" s="93"/>
      <c r="F48" s="36"/>
    </row>
    <row r="49" spans="1:6" ht="7.5" customHeight="1">
      <c r="A49" s="73"/>
      <c r="B49" s="1"/>
      <c r="C49" s="87"/>
      <c r="D49" s="1"/>
      <c r="E49" s="87"/>
      <c r="F49" s="36"/>
    </row>
    <row r="50" spans="1:6" ht="13.5" customHeight="1">
      <c r="A50" s="73"/>
      <c r="B50" s="1" t="s">
        <v>37</v>
      </c>
      <c r="C50" s="95">
        <f>+C39-C47</f>
        <v>93735</v>
      </c>
      <c r="D50" s="1"/>
      <c r="E50" s="95">
        <f>+E39-E47</f>
        <v>48086</v>
      </c>
      <c r="F50" s="36"/>
    </row>
    <row r="51" spans="1:6" ht="7.5" customHeight="1">
      <c r="A51" s="73"/>
      <c r="B51" s="1"/>
      <c r="C51" s="87"/>
      <c r="D51" s="1"/>
      <c r="E51" s="87"/>
      <c r="F51" s="36"/>
    </row>
    <row r="52" spans="1:6" ht="13.5" customHeight="1" thickBot="1">
      <c r="A52" s="73"/>
      <c r="B52" s="1"/>
      <c r="C52" s="96">
        <f>SUM(C16:C31)+C50</f>
        <v>474326</v>
      </c>
      <c r="D52" s="97"/>
      <c r="E52" s="96">
        <f>SUM(E16:E31)+E50</f>
        <v>429806</v>
      </c>
      <c r="F52" s="36"/>
    </row>
    <row r="53" spans="1:6" ht="7.5" customHeight="1" thickTop="1">
      <c r="A53" s="73"/>
      <c r="B53" s="1"/>
      <c r="C53" s="87"/>
      <c r="D53" s="1"/>
      <c r="E53" s="87"/>
      <c r="F53" s="36"/>
    </row>
    <row r="54" spans="1:6" ht="7.5" customHeight="1">
      <c r="A54" s="7"/>
      <c r="B54" s="2"/>
      <c r="C54" s="98"/>
      <c r="D54" s="2"/>
      <c r="E54" s="98"/>
      <c r="F54" s="36"/>
    </row>
    <row r="55" spans="1:6" ht="13.5" customHeight="1">
      <c r="A55" s="73"/>
      <c r="B55" s="1" t="s">
        <v>36</v>
      </c>
      <c r="C55" s="87">
        <v>200000</v>
      </c>
      <c r="D55" s="1"/>
      <c r="E55" s="87">
        <v>200000</v>
      </c>
      <c r="F55" s="36"/>
    </row>
    <row r="56" spans="1:6" ht="7.5" customHeight="1">
      <c r="A56" s="73"/>
      <c r="B56" s="1"/>
      <c r="C56" s="87"/>
      <c r="D56" s="1"/>
      <c r="E56" s="87"/>
      <c r="F56" s="36"/>
    </row>
    <row r="57" spans="1:6" ht="13.5" customHeight="1">
      <c r="A57" s="73"/>
      <c r="B57" s="73" t="s">
        <v>33</v>
      </c>
      <c r="D57" s="73"/>
      <c r="F57" s="36"/>
    </row>
    <row r="58" spans="1:6" ht="13.5" customHeight="1">
      <c r="A58" s="73"/>
      <c r="B58" s="1" t="s">
        <v>106</v>
      </c>
      <c r="C58" s="110">
        <v>59680</v>
      </c>
      <c r="D58" s="73"/>
      <c r="E58" s="110">
        <v>59680</v>
      </c>
      <c r="F58" s="36"/>
    </row>
    <row r="59" spans="1:6" ht="13.5" customHeight="1">
      <c r="A59" s="73"/>
      <c r="B59" s="3" t="s">
        <v>114</v>
      </c>
      <c r="C59" s="110">
        <v>18013</v>
      </c>
      <c r="D59" s="73"/>
      <c r="E59" s="110">
        <v>24492</v>
      </c>
      <c r="F59" s="36"/>
    </row>
    <row r="60" spans="1:6" ht="13.5" customHeight="1">
      <c r="A60" s="73"/>
      <c r="B60" s="3" t="s">
        <v>112</v>
      </c>
      <c r="C60" s="115">
        <v>-41337</v>
      </c>
      <c r="D60" s="73"/>
      <c r="E60" s="115">
        <v>-31779</v>
      </c>
      <c r="F60" s="36"/>
    </row>
    <row r="61" spans="1:6" ht="13.5" customHeight="1">
      <c r="A61" s="73"/>
      <c r="B61" s="3" t="s">
        <v>115</v>
      </c>
      <c r="C61" s="99">
        <v>180008</v>
      </c>
      <c r="D61" s="111"/>
      <c r="E61" s="99">
        <v>106701</v>
      </c>
      <c r="F61" s="36"/>
    </row>
    <row r="62" spans="1:6" ht="7.5" customHeight="1">
      <c r="A62" s="73"/>
      <c r="B62" s="73"/>
      <c r="C62" s="92"/>
      <c r="D62" s="73"/>
      <c r="E62" s="92"/>
      <c r="F62" s="36"/>
    </row>
    <row r="63" spans="1:6" ht="13.5" customHeight="1">
      <c r="A63" s="73"/>
      <c r="B63" s="1"/>
      <c r="C63" s="100">
        <f>SUM(C55:C61)</f>
        <v>416364</v>
      </c>
      <c r="D63" s="1"/>
      <c r="E63" s="100">
        <f>SUM(E55:E61)</f>
        <v>359094</v>
      </c>
      <c r="F63" s="36"/>
    </row>
    <row r="64" spans="1:6" ht="7.5" customHeight="1">
      <c r="A64" s="73"/>
      <c r="B64" s="1"/>
      <c r="C64" s="100"/>
      <c r="D64" s="1"/>
      <c r="E64" s="100"/>
      <c r="F64" s="36"/>
    </row>
    <row r="65" spans="1:6" ht="13.5" customHeight="1">
      <c r="A65" s="73"/>
      <c r="B65" s="1" t="s">
        <v>34</v>
      </c>
      <c r="C65" s="112">
        <v>0</v>
      </c>
      <c r="D65" s="1"/>
      <c r="E65" s="112">
        <v>0</v>
      </c>
      <c r="F65" s="36"/>
    </row>
    <row r="66" spans="1:6" ht="7.5" customHeight="1">
      <c r="A66" s="73"/>
      <c r="B66" s="1"/>
      <c r="C66" s="87"/>
      <c r="D66" s="1"/>
      <c r="E66" s="87"/>
      <c r="F66" s="36"/>
    </row>
    <row r="67" spans="1:6" ht="13.5" customHeight="1">
      <c r="A67" s="73"/>
      <c r="B67" s="1" t="s">
        <v>54</v>
      </c>
      <c r="C67" s="87"/>
      <c r="D67" s="1"/>
      <c r="E67" s="87"/>
      <c r="F67" s="36"/>
    </row>
    <row r="68" spans="1:6" ht="13.5" customHeight="1">
      <c r="A68" s="73"/>
      <c r="B68" s="1" t="s">
        <v>55</v>
      </c>
      <c r="C68" s="89">
        <v>36516</v>
      </c>
      <c r="D68" s="1"/>
      <c r="E68" s="89">
        <v>69152</v>
      </c>
      <c r="F68" s="36"/>
    </row>
    <row r="69" spans="1:6" ht="13.5" customHeight="1">
      <c r="A69" s="73"/>
      <c r="B69" s="1" t="s">
        <v>137</v>
      </c>
      <c r="C69" s="87">
        <v>1266</v>
      </c>
      <c r="D69" s="1"/>
      <c r="E69" s="112">
        <v>0</v>
      </c>
      <c r="F69" s="36"/>
    </row>
    <row r="70" spans="1:6" ht="13.5" customHeight="1">
      <c r="A70" s="73"/>
      <c r="B70" s="1" t="s">
        <v>56</v>
      </c>
      <c r="C70" s="87">
        <v>20180</v>
      </c>
      <c r="D70" s="1"/>
      <c r="E70" s="87">
        <v>1560</v>
      </c>
      <c r="F70" s="36"/>
    </row>
    <row r="71" spans="1:6" ht="7.5" customHeight="1">
      <c r="A71" s="1"/>
      <c r="B71" s="1"/>
      <c r="C71" s="95"/>
      <c r="D71" s="1"/>
      <c r="E71" s="95"/>
      <c r="F71" s="36"/>
    </row>
    <row r="72" spans="1:6" ht="7.5" customHeight="1">
      <c r="A72" s="73"/>
      <c r="B72" s="1"/>
      <c r="C72" s="87"/>
      <c r="D72" s="1"/>
      <c r="E72" s="87"/>
      <c r="F72" s="36"/>
    </row>
    <row r="73" spans="1:6" ht="13.5" customHeight="1" thickBot="1">
      <c r="A73" s="73"/>
      <c r="B73" s="1"/>
      <c r="C73" s="96">
        <f>+C63+SUM(C68:C70)</f>
        <v>474326</v>
      </c>
      <c r="D73" s="1"/>
      <c r="E73" s="96">
        <f>+E63+SUM(E68:E70)</f>
        <v>429806</v>
      </c>
      <c r="F73" s="36"/>
    </row>
    <row r="74" spans="1:6" ht="11.25" customHeight="1" thickTop="1">
      <c r="A74" s="73"/>
      <c r="B74" s="1"/>
      <c r="C74" s="93"/>
      <c r="D74" s="1"/>
      <c r="E74" s="93"/>
      <c r="F74" s="36"/>
    </row>
    <row r="75" spans="1:6" ht="13.5" customHeight="1">
      <c r="A75" s="73"/>
      <c r="B75" s="1" t="s">
        <v>35</v>
      </c>
      <c r="C75" s="175">
        <f>(C63-C21)/C76</f>
        <v>2.23922967112298</v>
      </c>
      <c r="D75" s="1"/>
      <c r="E75" s="101">
        <f>(E63-E21)/E76</f>
        <v>1.8992923360365492</v>
      </c>
      <c r="F75" s="36"/>
    </row>
    <row r="76" spans="1:6" ht="13.5" customHeight="1">
      <c r="A76" s="73"/>
      <c r="B76" s="114" t="s">
        <v>116</v>
      </c>
      <c r="C76" s="93">
        <f>ROUND(200000-15766.7,0)</f>
        <v>184233</v>
      </c>
      <c r="D76" s="1"/>
      <c r="E76" s="93">
        <f>ROUND(200000-12198.8,0)</f>
        <v>187801</v>
      </c>
      <c r="F76" s="36"/>
    </row>
    <row r="77" spans="1:6" ht="11.25" customHeight="1">
      <c r="A77" s="73"/>
      <c r="B77" s="114"/>
      <c r="C77" s="93"/>
      <c r="D77" s="1"/>
      <c r="E77" s="94"/>
      <c r="F77" s="36"/>
    </row>
    <row r="78" spans="1:6" ht="13.5" customHeight="1">
      <c r="A78" s="73"/>
      <c r="B78" s="79" t="s">
        <v>164</v>
      </c>
      <c r="C78" s="93"/>
      <c r="D78" s="1"/>
      <c r="E78" s="94"/>
      <c r="F78" s="36"/>
    </row>
    <row r="79" spans="1:6" ht="13.5" customHeight="1">
      <c r="A79" s="73"/>
      <c r="B79" s="1" t="s">
        <v>163</v>
      </c>
      <c r="C79" s="87"/>
      <c r="D79" s="1"/>
      <c r="E79" s="88"/>
      <c r="F79" s="36"/>
    </row>
    <row r="80" spans="1:6" ht="15.75" customHeight="1">
      <c r="A80" s="33"/>
      <c r="C80" s="119"/>
      <c r="D80" s="14"/>
      <c r="E80" s="143"/>
      <c r="F80" s="38"/>
    </row>
    <row r="81" ht="17.25" customHeight="1">
      <c r="A81" s="33"/>
    </row>
    <row r="82" spans="1:6" s="40" customFormat="1" ht="15.75">
      <c r="A82" s="39"/>
      <c r="C82" s="41"/>
      <c r="E82" s="42"/>
      <c r="F82" s="43"/>
    </row>
    <row r="83" spans="1:6" s="40" customFormat="1" ht="15.75">
      <c r="A83" s="39"/>
      <c r="C83" s="41"/>
      <c r="E83" s="44"/>
      <c r="F83" s="43"/>
    </row>
    <row r="84" spans="1:6" s="40" customFormat="1" ht="15.75">
      <c r="A84" s="39"/>
      <c r="C84" s="41"/>
      <c r="E84" s="44"/>
      <c r="F84" s="43"/>
    </row>
    <row r="85" spans="1:6" s="40" customFormat="1" ht="15.75">
      <c r="A85" s="39"/>
      <c r="B85" s="45"/>
      <c r="C85" s="46"/>
      <c r="D85" s="45"/>
      <c r="E85" s="44"/>
      <c r="F85" s="43"/>
    </row>
    <row r="86" spans="1:6" s="40" customFormat="1" ht="15.75">
      <c r="A86" s="39"/>
      <c r="C86" s="41"/>
      <c r="E86" s="47"/>
      <c r="F86" s="48"/>
    </row>
    <row r="87" spans="1:6" s="40" customFormat="1" ht="15.75">
      <c r="A87" s="39"/>
      <c r="C87" s="41"/>
      <c r="E87" s="47"/>
      <c r="F87" s="48"/>
    </row>
    <row r="88" spans="1:6" s="40" customFormat="1" ht="15.75">
      <c r="A88" s="39"/>
      <c r="C88" s="41"/>
      <c r="E88" s="47"/>
      <c r="F88" s="48"/>
    </row>
    <row r="89" spans="1:6" s="40" customFormat="1" ht="15.75">
      <c r="A89" s="39"/>
      <c r="C89" s="41"/>
      <c r="E89" s="47"/>
      <c r="F89" s="48"/>
    </row>
    <row r="90" spans="1:6" s="40" customFormat="1" ht="15.75">
      <c r="A90" s="39"/>
      <c r="C90" s="41"/>
      <c r="E90" s="47"/>
      <c r="F90" s="48"/>
    </row>
    <row r="91" spans="1:6" s="40" customFormat="1" ht="15.75">
      <c r="A91" s="39"/>
      <c r="C91" s="41"/>
      <c r="E91" s="47"/>
      <c r="F91" s="48"/>
    </row>
    <row r="92" spans="1:6" s="40" customFormat="1" ht="15.75">
      <c r="A92" s="39"/>
      <c r="C92" s="41"/>
      <c r="E92" s="42"/>
      <c r="F92" s="48"/>
    </row>
    <row r="93" spans="1:6" s="40" customFormat="1" ht="15.75">
      <c r="A93" s="39"/>
      <c r="C93" s="41"/>
      <c r="E93" s="42"/>
      <c r="F93" s="48"/>
    </row>
    <row r="94" spans="1:6" s="40" customFormat="1" ht="15.75">
      <c r="A94" s="39"/>
      <c r="C94" s="41"/>
      <c r="E94" s="42"/>
      <c r="F94" s="48"/>
    </row>
    <row r="95" spans="1:6" s="40" customFormat="1" ht="15.75">
      <c r="A95" s="39"/>
      <c r="C95" s="41"/>
      <c r="E95" s="42"/>
      <c r="F95" s="48"/>
    </row>
    <row r="96" spans="1:6" s="40" customFormat="1" ht="15.75">
      <c r="A96" s="39"/>
      <c r="C96" s="41"/>
      <c r="E96" s="42"/>
      <c r="F96" s="48"/>
    </row>
    <row r="97" spans="1:6" s="40" customFormat="1" ht="15.75">
      <c r="A97" s="39"/>
      <c r="C97" s="41"/>
      <c r="E97" s="42"/>
      <c r="F97" s="48"/>
    </row>
    <row r="98" spans="1:6" s="40" customFormat="1" ht="15.75">
      <c r="A98" s="39"/>
      <c r="C98" s="41"/>
      <c r="E98" s="42"/>
      <c r="F98" s="48"/>
    </row>
    <row r="99" spans="1:6" s="40" customFormat="1" ht="15.75">
      <c r="A99" s="39"/>
      <c r="C99" s="41"/>
      <c r="E99" s="42"/>
      <c r="F99" s="48"/>
    </row>
    <row r="100" spans="1:6" s="40" customFormat="1" ht="15.75">
      <c r="A100" s="39"/>
      <c r="C100" s="41"/>
      <c r="E100" s="42"/>
      <c r="F100" s="48"/>
    </row>
    <row r="101" spans="1:6" s="40" customFormat="1" ht="15.75">
      <c r="A101" s="39"/>
      <c r="C101" s="41"/>
      <c r="E101" s="42"/>
      <c r="F101" s="48"/>
    </row>
    <row r="102" spans="1:6" s="40" customFormat="1" ht="15.75">
      <c r="A102" s="39"/>
      <c r="C102" s="41"/>
      <c r="E102" s="42"/>
      <c r="F102" s="48"/>
    </row>
    <row r="103" spans="1:6" s="40" customFormat="1" ht="15.75">
      <c r="A103" s="39"/>
      <c r="C103" s="41"/>
      <c r="E103" s="42"/>
      <c r="F103" s="48"/>
    </row>
    <row r="104" spans="1:6" s="40" customFormat="1" ht="15.75">
      <c r="A104" s="39"/>
      <c r="C104" s="41"/>
      <c r="E104" s="42"/>
      <c r="F104" s="48"/>
    </row>
    <row r="105" spans="1:6" s="40" customFormat="1" ht="15.75">
      <c r="A105" s="39"/>
      <c r="C105" s="41"/>
      <c r="E105" s="42"/>
      <c r="F105" s="48"/>
    </row>
    <row r="106" spans="1:6" s="40" customFormat="1" ht="15.75">
      <c r="A106" s="39"/>
      <c r="C106" s="41"/>
      <c r="E106" s="42"/>
      <c r="F106" s="48"/>
    </row>
    <row r="107" spans="1:6" ht="12.75">
      <c r="A107" s="33"/>
      <c r="E107" s="34"/>
      <c r="F107" s="37"/>
    </row>
    <row r="108" spans="1:6" ht="12.75">
      <c r="A108" s="33"/>
      <c r="E108" s="34"/>
      <c r="F108" s="37"/>
    </row>
    <row r="109" spans="1:6" ht="12.75">
      <c r="A109" s="33"/>
      <c r="E109" s="34"/>
      <c r="F109" s="37"/>
    </row>
    <row r="110" spans="1:6" ht="12.75">
      <c r="A110" s="33"/>
      <c r="E110" s="34"/>
      <c r="F110" s="37"/>
    </row>
    <row r="111" spans="1:6" ht="12.75">
      <c r="A111" s="33"/>
      <c r="E111" s="34"/>
      <c r="F111" s="37"/>
    </row>
    <row r="112" spans="1:6" ht="12.75">
      <c r="A112" s="33"/>
      <c r="E112" s="34"/>
      <c r="F112" s="37"/>
    </row>
    <row r="113" spans="1:6" ht="12.75">
      <c r="A113" s="33"/>
      <c r="E113" s="34"/>
      <c r="F113" s="37"/>
    </row>
    <row r="114" spans="1:6" ht="12.75">
      <c r="A114" s="33"/>
      <c r="E114" s="34"/>
      <c r="F114" s="37"/>
    </row>
    <row r="115" spans="1:6" ht="12.75">
      <c r="A115" s="33"/>
      <c r="E115" s="34"/>
      <c r="F115" s="37"/>
    </row>
    <row r="116" spans="1:6" ht="12.75">
      <c r="A116" s="33"/>
      <c r="E116" s="37"/>
      <c r="F116" s="37"/>
    </row>
    <row r="117" spans="1:6" ht="12.75">
      <c r="A117" s="33"/>
      <c r="E117" s="37"/>
      <c r="F117" s="37"/>
    </row>
    <row r="118" spans="1:6" ht="12.75">
      <c r="A118" s="33"/>
      <c r="E118" s="37"/>
      <c r="F118" s="37"/>
    </row>
    <row r="119" spans="1:6" ht="12.75">
      <c r="A119" s="33"/>
      <c r="E119" s="37"/>
      <c r="F119" s="37"/>
    </row>
    <row r="120" spans="1:6" ht="12.75">
      <c r="A120" s="33"/>
      <c r="E120" s="37"/>
      <c r="F120" s="37"/>
    </row>
    <row r="121" spans="1:6" ht="12.75">
      <c r="A121" s="33"/>
      <c r="E121" s="37"/>
      <c r="F121" s="37"/>
    </row>
    <row r="122" spans="1:6" ht="12.75">
      <c r="A122" s="33"/>
      <c r="E122" s="37"/>
      <c r="F122" s="37"/>
    </row>
    <row r="123" spans="1:6" ht="12.75">
      <c r="A123" s="33"/>
      <c r="E123" s="37"/>
      <c r="F123" s="37"/>
    </row>
    <row r="124" spans="1:6" ht="12.75">
      <c r="A124" s="33"/>
      <c r="E124" s="37"/>
      <c r="F124" s="37"/>
    </row>
    <row r="125" spans="1:6" ht="12.75">
      <c r="A125" s="33"/>
      <c r="E125" s="37"/>
      <c r="F125" s="37"/>
    </row>
    <row r="126" spans="1:6" ht="12.75">
      <c r="A126" s="33"/>
      <c r="E126" s="37"/>
      <c r="F126" s="37"/>
    </row>
    <row r="127" spans="1:6" ht="12.75">
      <c r="A127" s="33"/>
      <c r="E127" s="37"/>
      <c r="F127" s="37"/>
    </row>
    <row r="128" spans="1:6" ht="12.75">
      <c r="A128" s="33"/>
      <c r="E128" s="37"/>
      <c r="F128" s="37"/>
    </row>
    <row r="129" spans="1:6" ht="12.75">
      <c r="A129" s="33"/>
      <c r="E129" s="37"/>
      <c r="F129" s="37"/>
    </row>
    <row r="130" spans="1:6" ht="12.75">
      <c r="A130" s="33"/>
      <c r="E130" s="37"/>
      <c r="F130" s="37"/>
    </row>
    <row r="131" spans="1:6" ht="12.75">
      <c r="A131" s="33"/>
      <c r="E131" s="37"/>
      <c r="F131" s="37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  <row r="180" ht="12.75">
      <c r="A180" s="33"/>
    </row>
    <row r="181" ht="12.75">
      <c r="A181" s="33"/>
    </row>
    <row r="182" ht="12.75">
      <c r="A182" s="33"/>
    </row>
    <row r="183" ht="12.75">
      <c r="A183" s="33"/>
    </row>
    <row r="184" ht="12.75">
      <c r="A184" s="33"/>
    </row>
    <row r="185" ht="12.75">
      <c r="A185" s="33"/>
    </row>
    <row r="186" ht="12.75">
      <c r="A186" s="33"/>
    </row>
    <row r="187" ht="12.75">
      <c r="A187" s="33"/>
    </row>
    <row r="188" ht="12.75">
      <c r="A188" s="33"/>
    </row>
    <row r="189" ht="12.75">
      <c r="A189" s="33"/>
    </row>
    <row r="190" ht="12.75">
      <c r="A190" s="33"/>
    </row>
    <row r="191" ht="12.75">
      <c r="A191" s="33"/>
    </row>
    <row r="192" ht="12.75">
      <c r="A192" s="33"/>
    </row>
    <row r="193" ht="12.75">
      <c r="A193" s="33"/>
    </row>
    <row r="194" ht="12.75">
      <c r="A194" s="33"/>
    </row>
    <row r="195" ht="12.75">
      <c r="A195" s="33"/>
    </row>
    <row r="196" ht="12.75">
      <c r="A196" s="33"/>
    </row>
    <row r="197" ht="12.75">
      <c r="A197" s="33"/>
    </row>
    <row r="198" ht="12.75">
      <c r="A198" s="33"/>
    </row>
    <row r="199" ht="12.75">
      <c r="A199" s="33"/>
    </row>
    <row r="200" ht="12.75">
      <c r="A200" s="33"/>
    </row>
  </sheetData>
  <printOptions/>
  <pageMargins left="0.8" right="0.5" top="0.5" bottom="0.5" header="0.5" footer="0.25"/>
  <pageSetup fitToHeight="1" fitToWidth="1" horizontalDpi="300" verticalDpi="300" orientation="portrait" paperSize="9" scale="88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64"/>
      <c r="E1" s="64"/>
      <c r="F1" s="64"/>
      <c r="G1" s="64"/>
      <c r="H1" s="64"/>
      <c r="I1" s="2"/>
      <c r="J1" s="64"/>
      <c r="K1" s="3"/>
    </row>
    <row r="2" spans="1:11" ht="15">
      <c r="A2" s="1"/>
      <c r="B2" s="2" t="s">
        <v>14</v>
      </c>
      <c r="C2" s="2"/>
      <c r="D2" s="64"/>
      <c r="E2" s="64"/>
      <c r="F2" s="64"/>
      <c r="G2" s="64"/>
      <c r="H2" s="64"/>
      <c r="I2" s="2"/>
      <c r="J2" s="64"/>
      <c r="K2" s="5"/>
    </row>
    <row r="3" spans="1:11" ht="15">
      <c r="A3" s="1"/>
      <c r="B3" s="2" t="s">
        <v>15</v>
      </c>
      <c r="C3" s="2"/>
      <c r="D3" s="64"/>
      <c r="E3" s="64"/>
      <c r="F3" s="64"/>
      <c r="G3" s="64"/>
      <c r="H3" s="64"/>
      <c r="I3" s="2"/>
      <c r="J3" s="64"/>
      <c r="K3" s="5"/>
    </row>
    <row r="4" spans="1:11" ht="15">
      <c r="A4" s="1"/>
      <c r="B4" s="2" t="s">
        <v>16</v>
      </c>
      <c r="C4" s="2"/>
      <c r="D4" s="64"/>
      <c r="E4" s="64"/>
      <c r="F4" s="64"/>
      <c r="G4" s="64"/>
      <c r="H4" s="64"/>
      <c r="I4" s="2"/>
      <c r="J4" s="64"/>
      <c r="K4" s="5"/>
    </row>
    <row r="5" spans="1:11" ht="15">
      <c r="A5" s="27"/>
      <c r="B5" s="2" t="s">
        <v>17</v>
      </c>
      <c r="C5" s="2"/>
      <c r="D5" s="64"/>
      <c r="E5" s="64"/>
      <c r="F5" s="64"/>
      <c r="G5" s="64"/>
      <c r="H5" s="64"/>
      <c r="I5" s="2"/>
      <c r="J5" s="64"/>
      <c r="K5" s="28"/>
    </row>
    <row r="6" spans="1:11" ht="12" customHeight="1">
      <c r="A6" s="9"/>
      <c r="B6" s="9"/>
      <c r="C6" s="9"/>
      <c r="D6" s="9"/>
      <c r="E6" s="9"/>
      <c r="F6" s="9"/>
      <c r="G6" s="102"/>
      <c r="H6" s="9"/>
      <c r="I6" s="9"/>
      <c r="J6" s="9"/>
      <c r="K6" s="10"/>
    </row>
    <row r="7" spans="5:11" ht="12" customHeight="1">
      <c r="E7" s="14"/>
      <c r="G7" s="27"/>
      <c r="H7" s="14"/>
      <c r="J7" s="14"/>
      <c r="K7" s="12"/>
    </row>
    <row r="8" spans="1:11" ht="14.25">
      <c r="A8" s="65" t="s">
        <v>95</v>
      </c>
      <c r="B8" s="2"/>
      <c r="C8" s="2"/>
      <c r="D8" s="64"/>
      <c r="E8" s="64"/>
      <c r="F8" s="64"/>
      <c r="G8" s="64"/>
      <c r="H8" s="64"/>
      <c r="I8" s="2"/>
      <c r="J8" s="64"/>
      <c r="K8" s="5"/>
    </row>
    <row r="9" spans="1:11" ht="14.25">
      <c r="A9" s="65" t="s">
        <v>154</v>
      </c>
      <c r="B9" s="2"/>
      <c r="C9" s="2"/>
      <c r="D9" s="64"/>
      <c r="E9" s="64"/>
      <c r="F9" s="64"/>
      <c r="G9" s="64"/>
      <c r="H9" s="64"/>
      <c r="I9" s="2"/>
      <c r="J9" s="64"/>
      <c r="K9" s="66"/>
    </row>
    <row r="10" spans="1:11" ht="14.25">
      <c r="A10" s="67"/>
      <c r="B10" s="67"/>
      <c r="C10" s="67"/>
      <c r="D10" s="68"/>
      <c r="E10" s="109"/>
      <c r="F10" s="117"/>
      <c r="G10" s="109"/>
      <c r="H10" s="108"/>
      <c r="I10" s="84"/>
      <c r="J10" s="68"/>
      <c r="K10" s="69"/>
    </row>
    <row r="11" spans="1:11" ht="14.25">
      <c r="A11" s="67"/>
      <c r="B11" s="7"/>
      <c r="C11" s="104" t="s">
        <v>121</v>
      </c>
      <c r="D11" s="104"/>
      <c r="E11" s="104" t="s">
        <v>121</v>
      </c>
      <c r="F11" s="104"/>
      <c r="G11" s="104" t="s">
        <v>120</v>
      </c>
      <c r="H11" s="104"/>
      <c r="I11" s="84" t="s">
        <v>96</v>
      </c>
      <c r="J11" s="104"/>
      <c r="K11" s="85"/>
    </row>
    <row r="12" spans="1:11" ht="14.25">
      <c r="A12" s="67"/>
      <c r="B12" s="7"/>
      <c r="C12" s="105" t="s">
        <v>97</v>
      </c>
      <c r="D12" s="104"/>
      <c r="E12" s="105" t="s">
        <v>98</v>
      </c>
      <c r="F12" s="104"/>
      <c r="G12" s="105" t="s">
        <v>118</v>
      </c>
      <c r="H12" s="104"/>
      <c r="I12" s="105" t="s">
        <v>99</v>
      </c>
      <c r="J12" s="104"/>
      <c r="K12" s="106" t="s">
        <v>100</v>
      </c>
    </row>
    <row r="13" spans="1:11" ht="15">
      <c r="A13" s="70"/>
      <c r="B13" s="70"/>
      <c r="C13" s="66" t="s">
        <v>9</v>
      </c>
      <c r="D13" s="107"/>
      <c r="E13" s="66" t="s">
        <v>9</v>
      </c>
      <c r="F13" s="107"/>
      <c r="G13" s="66" t="s">
        <v>9</v>
      </c>
      <c r="H13" s="107"/>
      <c r="I13" s="66" t="s">
        <v>9</v>
      </c>
      <c r="J13" s="107"/>
      <c r="K13" s="66" t="s">
        <v>9</v>
      </c>
    </row>
    <row r="14" spans="1:11" ht="15">
      <c r="A14" s="70"/>
      <c r="B14" s="73" t="s">
        <v>157</v>
      </c>
      <c r="C14" s="71"/>
      <c r="D14" s="72"/>
      <c r="E14" s="71"/>
      <c r="F14" s="72"/>
      <c r="G14" s="71"/>
      <c r="H14" s="72"/>
      <c r="I14" s="71"/>
      <c r="J14" s="72"/>
      <c r="K14" s="71"/>
    </row>
    <row r="15" spans="1:11" ht="15">
      <c r="A15" s="70"/>
      <c r="B15" s="74" t="s">
        <v>158</v>
      </c>
      <c r="C15" s="71"/>
      <c r="D15" s="72"/>
      <c r="E15" s="71"/>
      <c r="F15" s="72"/>
      <c r="G15" s="71"/>
      <c r="H15" s="72"/>
      <c r="I15" s="71"/>
      <c r="J15" s="72"/>
      <c r="K15" s="71"/>
    </row>
    <row r="16" spans="1:11" ht="15">
      <c r="A16" s="70"/>
      <c r="B16" s="74"/>
      <c r="C16" s="71"/>
      <c r="D16" s="72"/>
      <c r="E16" s="71"/>
      <c r="F16" s="72"/>
      <c r="G16" s="71"/>
      <c r="H16" s="72"/>
      <c r="I16" s="71"/>
      <c r="J16" s="72"/>
      <c r="K16" s="71"/>
    </row>
    <row r="17" spans="1:11" ht="15">
      <c r="A17" s="70"/>
      <c r="B17" s="1" t="s">
        <v>135</v>
      </c>
      <c r="C17" s="75">
        <v>200000</v>
      </c>
      <c r="D17" s="27"/>
      <c r="E17" s="76">
        <v>59680</v>
      </c>
      <c r="F17" s="27"/>
      <c r="G17" s="75">
        <v>-31779</v>
      </c>
      <c r="H17" s="27"/>
      <c r="I17" s="75">
        <f>' BS '!E61</f>
        <v>106701</v>
      </c>
      <c r="J17" s="27"/>
      <c r="K17" s="77">
        <f>SUM(C17:I17)</f>
        <v>334602</v>
      </c>
    </row>
    <row r="18" spans="1:11" ht="15">
      <c r="A18" s="73"/>
      <c r="B18" s="1"/>
      <c r="C18" s="103"/>
      <c r="D18" s="27"/>
      <c r="E18" s="103"/>
      <c r="F18" s="116"/>
      <c r="G18" s="103"/>
      <c r="H18" s="27"/>
      <c r="I18" s="103"/>
      <c r="J18" s="27"/>
      <c r="K18" s="103"/>
    </row>
    <row r="19" spans="1:11" ht="15">
      <c r="A19" s="73"/>
      <c r="B19" s="118" t="s">
        <v>119</v>
      </c>
      <c r="C19" s="1"/>
      <c r="D19" s="27"/>
      <c r="E19" s="27"/>
      <c r="F19" s="27"/>
      <c r="G19" s="27"/>
      <c r="H19" s="27"/>
      <c r="I19" s="1"/>
      <c r="J19" s="27"/>
      <c r="K19" s="3"/>
    </row>
    <row r="20" spans="1:11" ht="15">
      <c r="A20" s="73"/>
      <c r="B20" s="118"/>
      <c r="C20" s="1"/>
      <c r="D20" s="27"/>
      <c r="E20" s="27"/>
      <c r="F20" s="27"/>
      <c r="G20" s="27"/>
      <c r="H20" s="27"/>
      <c r="I20" s="1"/>
      <c r="J20" s="27"/>
      <c r="K20" s="3"/>
    </row>
    <row r="21" spans="1:11" ht="15">
      <c r="A21" s="73"/>
      <c r="B21" s="1" t="s">
        <v>101</v>
      </c>
      <c r="C21" s="75">
        <v>0</v>
      </c>
      <c r="D21" s="27"/>
      <c r="E21" s="75">
        <v>0</v>
      </c>
      <c r="F21" s="76"/>
      <c r="G21" s="75">
        <v>0</v>
      </c>
      <c r="H21" s="27"/>
      <c r="I21" s="75">
        <f>'Inc Stat '!I38</f>
        <v>84660</v>
      </c>
      <c r="J21" s="27"/>
      <c r="K21" s="77">
        <f>SUM(C21:I21)</f>
        <v>84660</v>
      </c>
    </row>
    <row r="22" spans="1:11" ht="15">
      <c r="A22" s="73"/>
      <c r="B22" s="1"/>
      <c r="C22" s="75"/>
      <c r="D22" s="27"/>
      <c r="E22" s="75"/>
      <c r="F22" s="76"/>
      <c r="G22" s="75"/>
      <c r="H22" s="27"/>
      <c r="I22" s="75"/>
      <c r="J22" s="27"/>
      <c r="K22" s="77"/>
    </row>
    <row r="23" spans="1:11" ht="15">
      <c r="A23" s="73"/>
      <c r="B23" s="1" t="s">
        <v>138</v>
      </c>
      <c r="C23" s="75">
        <v>0</v>
      </c>
      <c r="D23" s="27"/>
      <c r="E23" s="75">
        <v>0</v>
      </c>
      <c r="F23" s="76"/>
      <c r="G23" s="75">
        <v>0</v>
      </c>
      <c r="H23" s="27"/>
      <c r="I23" s="75">
        <v>-11353</v>
      </c>
      <c r="J23" s="27"/>
      <c r="K23" s="77">
        <f>SUM(C23:I23)</f>
        <v>-11353</v>
      </c>
    </row>
    <row r="24" spans="1:11" ht="15">
      <c r="A24" s="73"/>
      <c r="B24" s="1"/>
      <c r="C24" s="75"/>
      <c r="D24" s="27"/>
      <c r="E24" s="75"/>
      <c r="F24" s="76"/>
      <c r="G24" s="75"/>
      <c r="H24" s="27"/>
      <c r="I24" s="75"/>
      <c r="J24" s="27"/>
      <c r="K24" s="77"/>
    </row>
    <row r="25" spans="1:11" ht="15">
      <c r="A25" s="73"/>
      <c r="B25" s="1" t="s">
        <v>117</v>
      </c>
      <c r="C25" s="75">
        <v>0</v>
      </c>
      <c r="D25" s="27"/>
      <c r="E25" s="75">
        <v>0</v>
      </c>
      <c r="F25" s="76"/>
      <c r="G25" s="75">
        <f>' BS '!C60-' BS '!E60</f>
        <v>-9558</v>
      </c>
      <c r="H25" s="27"/>
      <c r="I25" s="75">
        <v>0</v>
      </c>
      <c r="J25" s="27"/>
      <c r="K25" s="77">
        <f>SUM(C25:I25)</f>
        <v>-9558</v>
      </c>
    </row>
    <row r="26" spans="1:11" ht="15">
      <c r="A26" s="73"/>
      <c r="B26" s="1"/>
      <c r="C26" s="1"/>
      <c r="D26" s="27"/>
      <c r="E26" s="27"/>
      <c r="F26" s="27"/>
      <c r="G26" s="27"/>
      <c r="H26" s="27"/>
      <c r="I26" s="1"/>
      <c r="J26" s="27"/>
      <c r="K26" s="3"/>
    </row>
    <row r="27" spans="1:11" ht="15.75" thickBot="1">
      <c r="A27" s="73"/>
      <c r="B27" s="1" t="s">
        <v>159</v>
      </c>
      <c r="C27" s="78">
        <f>SUM(C17:C26)</f>
        <v>200000</v>
      </c>
      <c r="D27" s="27"/>
      <c r="E27" s="78">
        <f>SUM(E17:E26)</f>
        <v>59680</v>
      </c>
      <c r="F27" s="116"/>
      <c r="G27" s="78">
        <f>SUM(G17:G26)</f>
        <v>-41337</v>
      </c>
      <c r="H27" s="27"/>
      <c r="I27" s="78">
        <f>SUM(I17:I26)</f>
        <v>180008</v>
      </c>
      <c r="J27" s="27"/>
      <c r="K27" s="78">
        <f>SUM(K17:K26)</f>
        <v>398351</v>
      </c>
    </row>
    <row r="28" spans="1:11" ht="15.75" thickTop="1">
      <c r="A28" s="73"/>
      <c r="B28" s="1"/>
      <c r="C28" s="1"/>
      <c r="D28" s="27"/>
      <c r="E28" s="27"/>
      <c r="F28" s="27"/>
      <c r="G28" s="27"/>
      <c r="H28" s="27"/>
      <c r="I28" s="1"/>
      <c r="J28" s="27"/>
      <c r="K28" s="3"/>
    </row>
    <row r="29" spans="1:11" ht="15">
      <c r="A29" s="73"/>
      <c r="B29" s="1"/>
      <c r="C29" s="1"/>
      <c r="D29" s="27"/>
      <c r="E29" s="27"/>
      <c r="F29" s="27"/>
      <c r="G29" s="27"/>
      <c r="H29" s="27"/>
      <c r="I29" s="1"/>
      <c r="J29" s="27"/>
      <c r="K29" s="3"/>
    </row>
    <row r="30" spans="1:11" ht="15">
      <c r="A30" s="73"/>
      <c r="B30" s="73" t="s">
        <v>157</v>
      </c>
      <c r="C30" s="71"/>
      <c r="D30" s="72"/>
      <c r="E30" s="71"/>
      <c r="F30" s="72"/>
      <c r="G30" s="71"/>
      <c r="H30" s="72"/>
      <c r="I30" s="71"/>
      <c r="J30" s="72"/>
      <c r="K30" s="71"/>
    </row>
    <row r="31" spans="1:11" ht="15">
      <c r="A31" s="73"/>
      <c r="B31" s="74" t="s">
        <v>160</v>
      </c>
      <c r="C31" s="71"/>
      <c r="D31" s="72"/>
      <c r="E31" s="71"/>
      <c r="F31" s="72"/>
      <c r="G31" s="71"/>
      <c r="H31" s="72"/>
      <c r="I31" s="71"/>
      <c r="J31" s="72"/>
      <c r="K31" s="71"/>
    </row>
    <row r="32" spans="1:11" ht="15">
      <c r="A32" s="73"/>
      <c r="B32" s="74"/>
      <c r="C32" s="71"/>
      <c r="D32" s="72"/>
      <c r="E32" s="71"/>
      <c r="F32" s="72"/>
      <c r="G32" s="71"/>
      <c r="H32" s="72"/>
      <c r="I32" s="71"/>
      <c r="J32" s="72"/>
      <c r="K32" s="71"/>
    </row>
    <row r="33" spans="1:11" ht="15">
      <c r="A33" s="73"/>
      <c r="B33" s="1" t="s">
        <v>136</v>
      </c>
      <c r="C33" s="75">
        <v>200000</v>
      </c>
      <c r="D33" s="27"/>
      <c r="E33" s="76">
        <v>59680</v>
      </c>
      <c r="F33" s="27"/>
      <c r="G33" s="75">
        <v>-3811</v>
      </c>
      <c r="H33" s="27"/>
      <c r="I33" s="6">
        <v>80147</v>
      </c>
      <c r="J33" s="27"/>
      <c r="K33" s="77">
        <f>SUM(C33:I33)</f>
        <v>336016</v>
      </c>
    </row>
    <row r="34" spans="1:11" ht="15">
      <c r="A34" s="73"/>
      <c r="B34" s="1"/>
      <c r="C34" s="1"/>
      <c r="D34" s="27"/>
      <c r="E34" s="27"/>
      <c r="F34" s="27"/>
      <c r="H34" s="27"/>
      <c r="I34" s="1"/>
      <c r="J34" s="27"/>
      <c r="K34" s="3"/>
    </row>
    <row r="35" spans="1:11" ht="15">
      <c r="A35" s="73"/>
      <c r="B35" s="118" t="s">
        <v>119</v>
      </c>
      <c r="C35" s="1"/>
      <c r="D35" s="27"/>
      <c r="E35" s="27"/>
      <c r="F35" s="27"/>
      <c r="H35" s="27"/>
      <c r="I35" s="1"/>
      <c r="J35" s="27"/>
      <c r="K35" s="3"/>
    </row>
    <row r="36" spans="1:11" ht="15">
      <c r="A36" s="73"/>
      <c r="B36" s="118"/>
      <c r="C36" s="1"/>
      <c r="D36" s="27"/>
      <c r="E36" s="27"/>
      <c r="F36" s="27"/>
      <c r="H36" s="27"/>
      <c r="I36" s="1"/>
      <c r="J36" s="27"/>
      <c r="K36" s="3"/>
    </row>
    <row r="37" spans="1:11" ht="15">
      <c r="A37" s="73"/>
      <c r="B37" s="1" t="s">
        <v>101</v>
      </c>
      <c r="C37" s="132">
        <v>0</v>
      </c>
      <c r="D37" s="27"/>
      <c r="E37" s="132">
        <v>0</v>
      </c>
      <c r="F37" s="27"/>
      <c r="G37" s="132">
        <v>0</v>
      </c>
      <c r="H37" s="27"/>
      <c r="I37" s="75">
        <f>'Inc Stat '!J42</f>
        <v>45795</v>
      </c>
      <c r="J37" s="27"/>
      <c r="K37" s="77">
        <f>SUM(C37:I37)</f>
        <v>45795</v>
      </c>
    </row>
    <row r="38" spans="1:11" ht="15">
      <c r="A38" s="73"/>
      <c r="B38" s="1"/>
      <c r="C38" s="132"/>
      <c r="D38" s="27"/>
      <c r="E38" s="132"/>
      <c r="F38" s="27"/>
      <c r="G38" s="132"/>
      <c r="H38" s="27"/>
      <c r="I38" s="75"/>
      <c r="J38" s="27"/>
      <c r="K38" s="77"/>
    </row>
    <row r="39" spans="1:11" ht="15">
      <c r="A39" s="73"/>
      <c r="B39" s="1" t="s">
        <v>138</v>
      </c>
      <c r="C39" s="132">
        <v>0</v>
      </c>
      <c r="D39" s="27"/>
      <c r="E39" s="132">
        <v>0</v>
      </c>
      <c r="F39" s="27"/>
      <c r="G39" s="132">
        <v>0</v>
      </c>
      <c r="H39" s="27"/>
      <c r="I39" s="75">
        <v>-19241</v>
      </c>
      <c r="J39" s="27"/>
      <c r="K39" s="77">
        <f>SUM(C39:I39)</f>
        <v>-19241</v>
      </c>
    </row>
    <row r="40" spans="1:11" ht="15">
      <c r="A40" s="73"/>
      <c r="B40" s="1"/>
      <c r="C40" s="132"/>
      <c r="D40" s="27"/>
      <c r="E40" s="132"/>
      <c r="F40" s="27"/>
      <c r="G40" s="75"/>
      <c r="H40" s="27"/>
      <c r="I40" s="132"/>
      <c r="J40" s="27"/>
      <c r="K40" s="77"/>
    </row>
    <row r="41" spans="1:11" ht="15">
      <c r="A41" s="73"/>
      <c r="B41" s="1" t="s">
        <v>117</v>
      </c>
      <c r="C41" s="132">
        <v>0</v>
      </c>
      <c r="D41" s="27"/>
      <c r="E41" s="132">
        <v>0</v>
      </c>
      <c r="F41" s="27"/>
      <c r="G41" s="75">
        <v>-27968</v>
      </c>
      <c r="H41" s="27"/>
      <c r="I41" s="132">
        <v>0</v>
      </c>
      <c r="J41" s="27"/>
      <c r="K41" s="77">
        <f>SUM(C41:I41)</f>
        <v>-27968</v>
      </c>
    </row>
    <row r="42" spans="1:11" ht="15">
      <c r="A42" s="73"/>
      <c r="B42" s="1"/>
      <c r="C42" s="1"/>
      <c r="D42" s="27"/>
      <c r="E42" s="27"/>
      <c r="F42" s="27"/>
      <c r="H42" s="27"/>
      <c r="I42" s="1"/>
      <c r="J42" s="27"/>
      <c r="K42" s="3"/>
    </row>
    <row r="43" spans="1:11" ht="15.75" thickBot="1">
      <c r="A43" s="73"/>
      <c r="B43" s="1" t="s">
        <v>161</v>
      </c>
      <c r="C43" s="78">
        <f>SUM(C33:C42)</f>
        <v>200000</v>
      </c>
      <c r="D43" s="27"/>
      <c r="E43" s="78">
        <f>SUM(E33:E42)</f>
        <v>59680</v>
      </c>
      <c r="F43" s="27"/>
      <c r="G43" s="78">
        <f>SUM(G33:G42)</f>
        <v>-31779</v>
      </c>
      <c r="H43" s="27"/>
      <c r="I43" s="78">
        <f>SUM(I33:I42)</f>
        <v>106701</v>
      </c>
      <c r="J43" s="27"/>
      <c r="K43" s="78">
        <f>SUM(K33:K42)</f>
        <v>334602</v>
      </c>
    </row>
    <row r="44" spans="1:11" ht="15.75" thickTop="1">
      <c r="A44" s="73"/>
      <c r="B44" s="1"/>
      <c r="C44" s="1"/>
      <c r="D44" s="27"/>
      <c r="E44" s="27"/>
      <c r="F44" s="27"/>
      <c r="G44" s="27"/>
      <c r="H44" s="27"/>
      <c r="I44" s="1"/>
      <c r="J44" s="27"/>
      <c r="K44" s="3"/>
    </row>
    <row r="45" spans="1:11" ht="15">
      <c r="A45" s="73"/>
      <c r="B45" s="1"/>
      <c r="C45" s="1"/>
      <c r="D45" s="27"/>
      <c r="E45" s="27"/>
      <c r="F45" s="27"/>
      <c r="G45" s="27"/>
      <c r="H45" s="27"/>
      <c r="I45" s="1"/>
      <c r="J45" s="27"/>
      <c r="K45" s="3"/>
    </row>
    <row r="46" spans="1:11" ht="15">
      <c r="A46" s="70"/>
      <c r="B46" s="79" t="s">
        <v>128</v>
      </c>
      <c r="C46" s="72"/>
      <c r="D46" s="72"/>
      <c r="E46" s="72"/>
      <c r="F46" s="72"/>
      <c r="G46" s="72"/>
      <c r="H46" s="72"/>
      <c r="I46" s="72"/>
      <c r="J46" s="72"/>
      <c r="K46" s="72"/>
    </row>
    <row r="47" spans="1:11" ht="15">
      <c r="A47" s="70"/>
      <c r="B47" s="73" t="s">
        <v>150</v>
      </c>
      <c r="C47" s="72"/>
      <c r="D47" s="72"/>
      <c r="E47" s="72"/>
      <c r="F47" s="72"/>
      <c r="G47" s="72"/>
      <c r="H47" s="72"/>
      <c r="I47" s="72"/>
      <c r="J47" s="72"/>
      <c r="K47" s="72"/>
    </row>
    <row r="48" ht="15">
      <c r="B48" s="79" t="s">
        <v>133</v>
      </c>
    </row>
    <row r="49" ht="15">
      <c r="B49" s="79" t="s">
        <v>134</v>
      </c>
    </row>
    <row r="51" spans="2:12" ht="14.25">
      <c r="B51" s="133"/>
      <c r="C51" s="64"/>
      <c r="D51" s="64"/>
      <c r="E51" s="64"/>
      <c r="F51" s="64"/>
      <c r="G51" s="64"/>
      <c r="H51" s="64"/>
      <c r="I51" s="64"/>
      <c r="J51" s="64"/>
      <c r="K51" s="64"/>
      <c r="L51" s="4"/>
    </row>
    <row r="52" spans="2:12" ht="14.25">
      <c r="B52" s="133"/>
      <c r="C52" s="64"/>
      <c r="D52" s="64"/>
      <c r="E52" s="64"/>
      <c r="F52" s="64"/>
      <c r="G52" s="64"/>
      <c r="H52" s="64"/>
      <c r="I52" s="64"/>
      <c r="J52" s="64"/>
      <c r="K52" s="64"/>
      <c r="L52" s="107"/>
    </row>
    <row r="53" spans="2:12" ht="14.25">
      <c r="B53" s="133"/>
      <c r="C53" s="64"/>
      <c r="D53" s="64"/>
      <c r="E53" s="64"/>
      <c r="F53" s="64"/>
      <c r="G53" s="64"/>
      <c r="H53" s="64"/>
      <c r="I53" s="64"/>
      <c r="J53" s="64"/>
      <c r="K53" s="64"/>
      <c r="L53" s="107"/>
    </row>
    <row r="54" spans="2:12" ht="14.25">
      <c r="B54" s="68"/>
      <c r="C54" s="68"/>
      <c r="D54" s="68"/>
      <c r="E54" s="68"/>
      <c r="F54" s="68"/>
      <c r="G54" s="68"/>
      <c r="H54" s="68"/>
      <c r="I54" s="68"/>
      <c r="J54" s="68"/>
      <c r="K54" s="134"/>
      <c r="L54" s="14"/>
    </row>
    <row r="55" spans="2:12" ht="14.25">
      <c r="B55" s="135"/>
      <c r="C55" s="68"/>
      <c r="D55" s="68"/>
      <c r="E55" s="68"/>
      <c r="F55" s="68"/>
      <c r="G55" s="68"/>
      <c r="H55" s="68"/>
      <c r="I55" s="68"/>
      <c r="J55" s="68"/>
      <c r="K55" s="134"/>
      <c r="L55" s="14"/>
    </row>
    <row r="56" spans="2:12" ht="14.25">
      <c r="B56" s="135"/>
      <c r="C56" s="68"/>
      <c r="D56" s="68"/>
      <c r="E56" s="68"/>
      <c r="F56" s="68"/>
      <c r="G56" s="68"/>
      <c r="H56" s="68"/>
      <c r="I56" s="68"/>
      <c r="J56" s="68"/>
      <c r="K56" s="136"/>
      <c r="L56" s="14"/>
    </row>
    <row r="57" spans="2:12" ht="15">
      <c r="B57" s="137"/>
      <c r="C57" s="72"/>
      <c r="D57" s="72"/>
      <c r="E57" s="72"/>
      <c r="F57" s="72"/>
      <c r="G57" s="72"/>
      <c r="H57" s="72"/>
      <c r="I57" s="72"/>
      <c r="J57" s="72"/>
      <c r="K57" s="72"/>
      <c r="L57" s="14"/>
    </row>
    <row r="58" spans="2:12" ht="15">
      <c r="B58" s="111"/>
      <c r="C58" s="72"/>
      <c r="D58" s="72"/>
      <c r="E58" s="72"/>
      <c r="F58" s="72"/>
      <c r="G58" s="72"/>
      <c r="H58" s="72"/>
      <c r="I58" s="72"/>
      <c r="J58" s="72"/>
      <c r="K58" s="72"/>
      <c r="L58" s="14"/>
    </row>
    <row r="59" spans="2:12" ht="15">
      <c r="B59" s="138"/>
      <c r="C59" s="72"/>
      <c r="D59" s="72"/>
      <c r="E59" s="72"/>
      <c r="F59" s="72"/>
      <c r="G59" s="72"/>
      <c r="H59" s="72"/>
      <c r="I59" s="72"/>
      <c r="J59" s="72"/>
      <c r="K59" s="72"/>
      <c r="L59" s="14"/>
    </row>
    <row r="60" spans="2:12" ht="15">
      <c r="B60" s="138"/>
      <c r="C60" s="72"/>
      <c r="D60" s="72"/>
      <c r="E60" s="72"/>
      <c r="F60" s="72"/>
      <c r="G60" s="72"/>
      <c r="H60" s="72"/>
      <c r="I60" s="72"/>
      <c r="J60" s="72"/>
      <c r="K60" s="72"/>
      <c r="L60" s="14"/>
    </row>
    <row r="61" spans="2:12" ht="15">
      <c r="B61" s="27"/>
      <c r="C61" s="76"/>
      <c r="D61" s="27"/>
      <c r="E61" s="76"/>
      <c r="F61" s="27"/>
      <c r="G61" s="76"/>
      <c r="H61" s="27"/>
      <c r="I61" s="76"/>
      <c r="J61" s="27"/>
      <c r="K61" s="130"/>
      <c r="L61" s="14"/>
    </row>
    <row r="62" spans="2:12" ht="15"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14"/>
    </row>
    <row r="63" spans="2:12" ht="15">
      <c r="B63" s="139"/>
      <c r="C63" s="27"/>
      <c r="D63" s="27"/>
      <c r="E63" s="27"/>
      <c r="F63" s="27"/>
      <c r="G63" s="27"/>
      <c r="H63" s="27"/>
      <c r="I63" s="27"/>
      <c r="J63" s="27"/>
      <c r="K63" s="28"/>
      <c r="L63" s="14"/>
    </row>
    <row r="64" spans="2:12" ht="15">
      <c r="B64" s="27"/>
      <c r="C64" s="140"/>
      <c r="D64" s="27"/>
      <c r="E64" s="140"/>
      <c r="F64" s="27"/>
      <c r="G64" s="141"/>
      <c r="H64" s="27"/>
      <c r="I64" s="140"/>
      <c r="J64" s="27"/>
      <c r="K64" s="130"/>
      <c r="L64" s="14"/>
    </row>
    <row r="65" spans="2:12" ht="15"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14"/>
    </row>
    <row r="66" spans="2:12" ht="15">
      <c r="B66" s="27"/>
      <c r="C66" s="140"/>
      <c r="D66" s="27"/>
      <c r="E66" s="140"/>
      <c r="F66" s="27"/>
      <c r="G66" s="140"/>
      <c r="H66" s="27"/>
      <c r="I66" s="76"/>
      <c r="J66" s="27"/>
      <c r="K66" s="130"/>
      <c r="L66" s="14"/>
    </row>
    <row r="67" spans="2:12" ht="15">
      <c r="B67" s="27"/>
      <c r="C67" s="140"/>
      <c r="D67" s="27"/>
      <c r="E67" s="140"/>
      <c r="F67" s="27"/>
      <c r="G67" s="76"/>
      <c r="H67" s="27"/>
      <c r="I67" s="140"/>
      <c r="J67" s="27"/>
      <c r="K67" s="130"/>
      <c r="L67" s="14"/>
    </row>
    <row r="68" spans="2:12" ht="15">
      <c r="B68" s="111"/>
      <c r="C68" s="27"/>
      <c r="D68" s="27"/>
      <c r="E68" s="27"/>
      <c r="F68" s="27"/>
      <c r="G68" s="27"/>
      <c r="H68" s="27"/>
      <c r="I68" s="27"/>
      <c r="J68" s="27"/>
      <c r="K68" s="28"/>
      <c r="L68" s="14"/>
    </row>
    <row r="69" spans="2:12" ht="15"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4"/>
    </row>
    <row r="70" spans="2:12" ht="15">
      <c r="B70" s="27"/>
      <c r="C70" s="116"/>
      <c r="D70" s="27"/>
      <c r="E70" s="116"/>
      <c r="F70" s="27"/>
      <c r="G70" s="116"/>
      <c r="H70" s="27"/>
      <c r="I70" s="116"/>
      <c r="J70" s="27"/>
      <c r="K70" s="116"/>
      <c r="L70" s="14"/>
    </row>
    <row r="71" spans="2:12" ht="15"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14"/>
    </row>
    <row r="72" spans="2:12" ht="15"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14"/>
    </row>
    <row r="73" spans="2:12" ht="15">
      <c r="B73" s="111"/>
      <c r="C73" s="72"/>
      <c r="D73" s="72"/>
      <c r="E73" s="72"/>
      <c r="F73" s="72"/>
      <c r="G73" s="72"/>
      <c r="H73" s="72"/>
      <c r="I73" s="72"/>
      <c r="J73" s="72"/>
      <c r="K73" s="72"/>
      <c r="L73" s="14"/>
    </row>
    <row r="74" spans="2:12" ht="15">
      <c r="B74" s="138"/>
      <c r="C74" s="72"/>
      <c r="D74" s="72"/>
      <c r="E74" s="72"/>
      <c r="F74" s="72"/>
      <c r="G74" s="72"/>
      <c r="H74" s="72"/>
      <c r="I74" s="72"/>
      <c r="J74" s="72"/>
      <c r="K74" s="72"/>
      <c r="L74" s="14"/>
    </row>
    <row r="75" spans="2:12" ht="15">
      <c r="B75" s="138"/>
      <c r="C75" s="72"/>
      <c r="D75" s="72"/>
      <c r="E75" s="72"/>
      <c r="F75" s="72"/>
      <c r="G75" s="72"/>
      <c r="H75" s="72"/>
      <c r="I75" s="72"/>
      <c r="J75" s="72"/>
      <c r="K75" s="72"/>
      <c r="L75" s="14"/>
    </row>
    <row r="76" spans="2:12" ht="15">
      <c r="B76" s="27"/>
      <c r="C76" s="76"/>
      <c r="D76" s="27"/>
      <c r="E76" s="76"/>
      <c r="F76" s="27"/>
      <c r="G76" s="76"/>
      <c r="H76" s="27"/>
      <c r="I76" s="76"/>
      <c r="J76" s="27"/>
      <c r="K76" s="130"/>
      <c r="L76" s="14"/>
    </row>
    <row r="77" spans="2:12" ht="15"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14"/>
    </row>
    <row r="78" spans="2:12" ht="15">
      <c r="B78" s="139"/>
      <c r="C78" s="27"/>
      <c r="D78" s="27"/>
      <c r="E78" s="27"/>
      <c r="F78" s="27"/>
      <c r="G78" s="27"/>
      <c r="H78" s="27"/>
      <c r="I78" s="27"/>
      <c r="J78" s="27"/>
      <c r="K78" s="28"/>
      <c r="L78" s="14"/>
    </row>
    <row r="79" spans="2:12" ht="15">
      <c r="B79" s="27"/>
      <c r="C79" s="140"/>
      <c r="D79" s="27"/>
      <c r="E79" s="140"/>
      <c r="F79" s="27"/>
      <c r="G79" s="140"/>
      <c r="H79" s="27"/>
      <c r="I79" s="76"/>
      <c r="J79" s="27"/>
      <c r="K79" s="130"/>
      <c r="L79" s="14"/>
    </row>
    <row r="80" spans="2:12" ht="15">
      <c r="B80" s="27"/>
      <c r="C80" s="140"/>
      <c r="D80" s="27"/>
      <c r="E80" s="140"/>
      <c r="F80" s="27"/>
      <c r="G80" s="76"/>
      <c r="H80" s="27"/>
      <c r="I80" s="140"/>
      <c r="J80" s="27"/>
      <c r="K80" s="130"/>
      <c r="L80" s="14"/>
    </row>
    <row r="81" spans="2:12" ht="15">
      <c r="B81" s="111"/>
      <c r="C81" s="27"/>
      <c r="D81" s="27"/>
      <c r="E81" s="27"/>
      <c r="F81" s="27"/>
      <c r="G81" s="27"/>
      <c r="H81" s="27"/>
      <c r="I81" s="27"/>
      <c r="J81" s="27"/>
      <c r="K81" s="28"/>
      <c r="L81" s="14"/>
    </row>
    <row r="82" spans="2:12" ht="15"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14"/>
    </row>
    <row r="83" spans="2:12" ht="15">
      <c r="B83" s="27"/>
      <c r="C83" s="116"/>
      <c r="D83" s="27"/>
      <c r="E83" s="116"/>
      <c r="F83" s="27"/>
      <c r="G83" s="116"/>
      <c r="H83" s="27"/>
      <c r="I83" s="116"/>
      <c r="J83" s="27"/>
      <c r="K83" s="116"/>
      <c r="L83" s="14"/>
    </row>
    <row r="84" spans="2:12" ht="15">
      <c r="B84" s="27"/>
      <c r="C84" s="116"/>
      <c r="D84" s="27"/>
      <c r="E84" s="116"/>
      <c r="F84" s="27"/>
      <c r="G84" s="116"/>
      <c r="H84" s="27"/>
      <c r="I84" s="116"/>
      <c r="J84" s="27"/>
      <c r="K84" s="116"/>
      <c r="L84" s="14"/>
    </row>
    <row r="85" spans="2:12" ht="15"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14"/>
    </row>
    <row r="86" spans="2:12" ht="15">
      <c r="B86" s="142"/>
      <c r="C86" s="27"/>
      <c r="D86" s="27"/>
      <c r="E86" s="27"/>
      <c r="F86" s="27"/>
      <c r="G86" s="27"/>
      <c r="H86" s="27"/>
      <c r="I86" s="27"/>
      <c r="J86" s="27"/>
      <c r="K86" s="28"/>
      <c r="L86" s="14"/>
    </row>
    <row r="87" spans="2:12" ht="15">
      <c r="B87" s="111"/>
      <c r="C87" s="27"/>
      <c r="D87" s="27"/>
      <c r="E87" s="27"/>
      <c r="F87" s="27"/>
      <c r="G87" s="27"/>
      <c r="H87" s="27"/>
      <c r="I87" s="27"/>
      <c r="J87" s="27"/>
      <c r="K87" s="28"/>
      <c r="L87" s="14"/>
    </row>
    <row r="88" spans="2:12" ht="15">
      <c r="B88" s="73"/>
      <c r="C88" s="1"/>
      <c r="D88" s="1"/>
      <c r="E88" s="27"/>
      <c r="F88" s="27"/>
      <c r="G88" s="27"/>
      <c r="H88" s="1"/>
      <c r="I88" s="27"/>
      <c r="J88" s="1"/>
      <c r="K88" s="27"/>
      <c r="L88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60" customWidth="1"/>
    <col min="5" max="5" width="2.7109375" style="8" customWidth="1"/>
    <col min="6" max="6" width="18.421875" style="60" hidden="1" customWidth="1"/>
    <col min="7" max="7" width="20.7109375" style="60" hidden="1" customWidth="1"/>
    <col min="8" max="8" width="19.140625" style="103" customWidth="1"/>
    <col min="9" max="16384" width="3.57421875" style="8" customWidth="1"/>
  </cols>
  <sheetData>
    <row r="1" spans="1:8" s="1" customFormat="1" ht="15">
      <c r="A1" s="25"/>
      <c r="B1" s="2" t="s">
        <v>13</v>
      </c>
      <c r="C1" s="2"/>
      <c r="D1" s="56"/>
      <c r="E1" s="25"/>
      <c r="F1" s="56"/>
      <c r="G1" s="56"/>
      <c r="H1" s="103"/>
    </row>
    <row r="2" spans="1:8" s="1" customFormat="1" ht="15" customHeight="1">
      <c r="A2" s="25"/>
      <c r="B2" s="2" t="s">
        <v>14</v>
      </c>
      <c r="C2" s="2"/>
      <c r="D2" s="57"/>
      <c r="E2" s="2"/>
      <c r="F2" s="57"/>
      <c r="G2" s="57"/>
      <c r="H2" s="103"/>
    </row>
    <row r="3" spans="1:8" s="1" customFormat="1" ht="15" customHeight="1">
      <c r="A3" s="25"/>
      <c r="B3" s="2" t="s">
        <v>15</v>
      </c>
      <c r="C3" s="2"/>
      <c r="D3" s="57"/>
      <c r="E3" s="2"/>
      <c r="F3" s="57"/>
      <c r="G3" s="57"/>
      <c r="H3" s="103"/>
    </row>
    <row r="4" spans="1:8" s="1" customFormat="1" ht="15" customHeight="1">
      <c r="A4" s="25"/>
      <c r="B4" s="2" t="s">
        <v>16</v>
      </c>
      <c r="C4" s="2"/>
      <c r="D4" s="57"/>
      <c r="E4" s="2"/>
      <c r="F4" s="57"/>
      <c r="G4" s="57"/>
      <c r="H4" s="103"/>
    </row>
    <row r="5" spans="1:8" s="1" customFormat="1" ht="15" customHeight="1">
      <c r="A5" s="27"/>
      <c r="B5" s="2" t="s">
        <v>17</v>
      </c>
      <c r="C5" s="2"/>
      <c r="D5" s="58"/>
      <c r="E5" s="27"/>
      <c r="F5" s="58"/>
      <c r="G5" s="58"/>
      <c r="H5" s="103"/>
    </row>
    <row r="6" spans="1:8" ht="12" customHeight="1">
      <c r="A6" s="9"/>
      <c r="B6" s="9"/>
      <c r="C6" s="9"/>
      <c r="D6" s="59"/>
      <c r="E6" s="9"/>
      <c r="F6" s="59"/>
      <c r="G6" s="59"/>
      <c r="H6" s="131"/>
    </row>
    <row r="7" ht="12" customHeight="1"/>
    <row r="8" spans="1:7" ht="15" customHeight="1">
      <c r="A8" s="65" t="s">
        <v>64</v>
      </c>
      <c r="B8" s="2"/>
      <c r="C8" s="2"/>
      <c r="D8" s="57"/>
      <c r="E8" s="2"/>
      <c r="F8" s="61"/>
      <c r="G8" s="57"/>
    </row>
    <row r="9" spans="1:7" ht="15" customHeight="1">
      <c r="A9" s="65" t="s">
        <v>154</v>
      </c>
      <c r="B9" s="2"/>
      <c r="C9" s="2"/>
      <c r="D9" s="12"/>
      <c r="F9" s="8"/>
      <c r="G9" s="8"/>
    </row>
    <row r="10" spans="1:8" ht="15" customHeight="1">
      <c r="A10" s="65"/>
      <c r="B10" s="2"/>
      <c r="C10" s="2"/>
      <c r="D10" s="123" t="s">
        <v>19</v>
      </c>
      <c r="E10" s="122"/>
      <c r="F10" s="122"/>
      <c r="G10" s="122"/>
      <c r="H10" s="123" t="s">
        <v>19</v>
      </c>
    </row>
    <row r="11" spans="1:8" ht="15" customHeight="1">
      <c r="A11" s="65"/>
      <c r="B11" s="2"/>
      <c r="C11" s="2"/>
      <c r="D11" s="126" t="s">
        <v>4</v>
      </c>
      <c r="E11" s="2"/>
      <c r="F11" s="62"/>
      <c r="G11" s="80"/>
      <c r="H11" s="126" t="s">
        <v>139</v>
      </c>
    </row>
    <row r="12" spans="1:8" ht="15" customHeight="1">
      <c r="A12" s="1"/>
      <c r="B12" s="1"/>
      <c r="C12" s="1"/>
      <c r="D12" s="80" t="s">
        <v>127</v>
      </c>
      <c r="E12" s="1"/>
      <c r="F12" s="62" t="s">
        <v>65</v>
      </c>
      <c r="G12" s="80" t="s">
        <v>102</v>
      </c>
      <c r="H12" s="80" t="s">
        <v>127</v>
      </c>
    </row>
    <row r="13" spans="1:8" ht="15" customHeight="1">
      <c r="A13" s="1"/>
      <c r="B13" s="1"/>
      <c r="C13" s="1"/>
      <c r="D13" s="66" t="s">
        <v>8</v>
      </c>
      <c r="E13" s="1"/>
      <c r="F13" s="62"/>
      <c r="G13" s="80"/>
      <c r="H13" s="80" t="s">
        <v>6</v>
      </c>
    </row>
    <row r="14" spans="1:8" ht="15" customHeight="1">
      <c r="A14" s="1"/>
      <c r="B14" s="1"/>
      <c r="C14" s="1"/>
      <c r="D14" s="66"/>
      <c r="E14" s="1"/>
      <c r="F14" s="62"/>
      <c r="G14" s="80"/>
      <c r="H14" s="80" t="s">
        <v>126</v>
      </c>
    </row>
    <row r="15" spans="1:8" ht="15" customHeight="1">
      <c r="A15" s="1"/>
      <c r="B15" s="1"/>
      <c r="C15" s="1"/>
      <c r="D15" s="85" t="s">
        <v>146</v>
      </c>
      <c r="E15" s="1"/>
      <c r="F15" s="62"/>
      <c r="G15" s="80"/>
      <c r="H15" s="160" t="s">
        <v>147</v>
      </c>
    </row>
    <row r="16" spans="1:8" ht="15" customHeight="1">
      <c r="A16" s="2"/>
      <c r="B16" s="2"/>
      <c r="C16" s="2"/>
      <c r="D16" s="144" t="s">
        <v>153</v>
      </c>
      <c r="E16" s="2"/>
      <c r="F16" s="62" t="s">
        <v>66</v>
      </c>
      <c r="G16" s="81" t="s">
        <v>23</v>
      </c>
      <c r="H16" s="107" t="s">
        <v>124</v>
      </c>
    </row>
    <row r="17" spans="1:8" ht="15" customHeight="1">
      <c r="A17" s="1"/>
      <c r="B17" s="1"/>
      <c r="C17" s="1"/>
      <c r="D17" s="80" t="s">
        <v>9</v>
      </c>
      <c r="E17" s="1"/>
      <c r="F17" s="62" t="s">
        <v>67</v>
      </c>
      <c r="G17" s="80" t="s">
        <v>9</v>
      </c>
      <c r="H17" s="80" t="s">
        <v>9</v>
      </c>
    </row>
    <row r="18" spans="1:8" ht="15" customHeight="1">
      <c r="A18" s="2" t="s">
        <v>68</v>
      </c>
      <c r="B18" s="1"/>
      <c r="C18" s="1"/>
      <c r="D18" s="82"/>
      <c r="E18" s="1"/>
      <c r="G18" s="82"/>
      <c r="H18" s="28"/>
    </row>
    <row r="19" spans="1:8" ht="15" customHeight="1">
      <c r="A19" s="1" t="s">
        <v>110</v>
      </c>
      <c r="B19" s="1"/>
      <c r="C19" s="1"/>
      <c r="D19" s="77">
        <f>'Inc Stat '!I38</f>
        <v>84660</v>
      </c>
      <c r="E19" s="103"/>
      <c r="F19" s="145">
        <v>30086985</v>
      </c>
      <c r="G19" s="77">
        <v>-20005</v>
      </c>
      <c r="H19" s="130">
        <v>45795</v>
      </c>
    </row>
    <row r="20" spans="1:8" ht="15" customHeight="1">
      <c r="A20" s="1"/>
      <c r="B20" s="1"/>
      <c r="C20" s="1"/>
      <c r="D20" s="77"/>
      <c r="E20" s="103"/>
      <c r="F20" s="145"/>
      <c r="G20" s="77"/>
      <c r="H20" s="130"/>
    </row>
    <row r="21" spans="1:8" ht="15" customHeight="1">
      <c r="A21" s="1" t="s">
        <v>69</v>
      </c>
      <c r="B21" s="1"/>
      <c r="C21" s="1"/>
      <c r="D21" s="77"/>
      <c r="E21" s="103"/>
      <c r="F21" s="145"/>
      <c r="G21" s="77"/>
      <c r="H21" s="130"/>
    </row>
    <row r="22" spans="1:8" ht="15" customHeight="1">
      <c r="A22" s="2"/>
      <c r="B22" s="1" t="s">
        <v>70</v>
      </c>
      <c r="C22" s="1"/>
      <c r="D22" s="77">
        <v>-6479</v>
      </c>
      <c r="E22" s="103"/>
      <c r="F22" s="145">
        <f>-3807945</f>
        <v>-3807945</v>
      </c>
      <c r="G22" s="77">
        <v>-5077</v>
      </c>
      <c r="H22" s="130">
        <v>-6479</v>
      </c>
    </row>
    <row r="23" spans="1:8" ht="15" customHeight="1">
      <c r="A23" s="2"/>
      <c r="B23" s="1" t="s">
        <v>71</v>
      </c>
      <c r="C23" s="1"/>
      <c r="D23" s="77">
        <v>1178</v>
      </c>
      <c r="E23" s="103"/>
      <c r="F23" s="145">
        <v>721431</v>
      </c>
      <c r="G23" s="77">
        <v>1166</v>
      </c>
      <c r="H23" s="130">
        <v>962</v>
      </c>
    </row>
    <row r="24" spans="1:8" ht="15" customHeight="1">
      <c r="A24" s="1"/>
      <c r="B24" s="1" t="s">
        <v>72</v>
      </c>
      <c r="C24" s="1"/>
      <c r="D24" s="77">
        <v>19236</v>
      </c>
      <c r="E24" s="103"/>
      <c r="F24" s="145">
        <v>10292451</v>
      </c>
      <c r="G24" s="77">
        <v>12539</v>
      </c>
      <c r="H24" s="130">
        <v>17693</v>
      </c>
    </row>
    <row r="25" spans="1:8" ht="15" customHeight="1">
      <c r="A25" s="1"/>
      <c r="B25" s="1" t="s">
        <v>73</v>
      </c>
      <c r="C25" s="1"/>
      <c r="D25" s="77">
        <v>26937</v>
      </c>
      <c r="E25" s="103"/>
      <c r="F25" s="145">
        <v>14968063</v>
      </c>
      <c r="G25" s="77">
        <v>18711</v>
      </c>
      <c r="H25" s="77">
        <v>24312</v>
      </c>
    </row>
    <row r="26" spans="1:8" ht="15" customHeight="1">
      <c r="A26" s="1"/>
      <c r="B26" s="1" t="s">
        <v>141</v>
      </c>
      <c r="C26" s="1"/>
      <c r="D26" s="77">
        <v>66</v>
      </c>
      <c r="E26" s="103"/>
      <c r="F26" s="145"/>
      <c r="G26" s="77"/>
      <c r="H26" s="77">
        <v>0</v>
      </c>
    </row>
    <row r="27" spans="1:8" ht="15" customHeight="1">
      <c r="A27" s="1"/>
      <c r="B27" s="1" t="s">
        <v>125</v>
      </c>
      <c r="C27" s="1"/>
      <c r="D27" s="77">
        <v>1407</v>
      </c>
      <c r="E27" s="103"/>
      <c r="F27" s="145">
        <v>3230</v>
      </c>
      <c r="G27" s="77">
        <v>997</v>
      </c>
      <c r="H27" s="130">
        <v>1899</v>
      </c>
    </row>
    <row r="28" spans="1:8" ht="15" customHeight="1">
      <c r="A28" s="1"/>
      <c r="B28" s="1" t="s">
        <v>111</v>
      </c>
      <c r="C28" s="1"/>
      <c r="D28" s="77">
        <v>-139</v>
      </c>
      <c r="E28" s="103"/>
      <c r="F28" s="145">
        <v>122</v>
      </c>
      <c r="G28" s="83">
        <v>-39</v>
      </c>
      <c r="H28" s="130">
        <v>-151</v>
      </c>
    </row>
    <row r="29" spans="1:8" ht="15" customHeight="1">
      <c r="A29" s="1"/>
      <c r="B29" s="1" t="s">
        <v>104</v>
      </c>
      <c r="C29" s="1"/>
      <c r="D29" s="77">
        <f>-'Inc Stat '!I30</f>
        <v>5274</v>
      </c>
      <c r="E29" s="103"/>
      <c r="F29" s="145">
        <v>5122317</v>
      </c>
      <c r="G29" s="77">
        <v>6424</v>
      </c>
      <c r="H29" s="130">
        <v>6700</v>
      </c>
    </row>
    <row r="30" spans="1:8" ht="15" customHeight="1">
      <c r="A30" s="1"/>
      <c r="B30" s="1" t="s">
        <v>74</v>
      </c>
      <c r="C30" s="1"/>
      <c r="D30" s="130">
        <v>-1709</v>
      </c>
      <c r="E30" s="103"/>
      <c r="F30" s="145">
        <f>-866983</f>
        <v>-866983</v>
      </c>
      <c r="G30" s="130">
        <v>-818</v>
      </c>
      <c r="H30" s="130">
        <v>-1296</v>
      </c>
    </row>
    <row r="31" spans="1:8" ht="15" customHeight="1">
      <c r="A31" s="1"/>
      <c r="B31" s="1" t="s">
        <v>103</v>
      </c>
      <c r="C31" s="1"/>
      <c r="D31" s="146">
        <f>-'Inc Stat '!I36</f>
        <v>24937</v>
      </c>
      <c r="E31" s="103"/>
      <c r="F31" s="145"/>
      <c r="G31" s="146">
        <v>-28</v>
      </c>
      <c r="H31" s="146">
        <v>19910</v>
      </c>
    </row>
    <row r="32" spans="1:8" ht="15" customHeight="1">
      <c r="A32" s="1"/>
      <c r="B32" s="1"/>
      <c r="C32" s="1"/>
      <c r="D32" s="77">
        <f>SUM(D19:D31)</f>
        <v>155368</v>
      </c>
      <c r="E32" s="103"/>
      <c r="F32" s="145">
        <f>SUM(F19:F30)</f>
        <v>56519671</v>
      </c>
      <c r="G32" s="77">
        <f>SUM(G19:G31)</f>
        <v>13870</v>
      </c>
      <c r="H32" s="130">
        <v>109345</v>
      </c>
    </row>
    <row r="33" spans="1:8" ht="15" customHeight="1">
      <c r="A33" s="1" t="s">
        <v>75</v>
      </c>
      <c r="B33" s="1"/>
      <c r="C33" s="1"/>
      <c r="D33" s="130"/>
      <c r="E33" s="103"/>
      <c r="F33" s="20"/>
      <c r="G33" s="130"/>
      <c r="H33" s="130"/>
    </row>
    <row r="34" spans="1:8" ht="15" customHeight="1">
      <c r="A34" s="1"/>
      <c r="B34" s="1" t="s">
        <v>76</v>
      </c>
      <c r="C34" s="1"/>
      <c r="D34" s="130">
        <v>-9402</v>
      </c>
      <c r="E34" s="103"/>
      <c r="F34" s="20">
        <v>9169177</v>
      </c>
      <c r="G34" s="130">
        <v>-16043</v>
      </c>
      <c r="H34" s="130">
        <v>9209</v>
      </c>
    </row>
    <row r="35" spans="1:8" ht="15" customHeight="1">
      <c r="A35" s="1"/>
      <c r="B35" s="1" t="s">
        <v>77</v>
      </c>
      <c r="C35" s="1"/>
      <c r="D35" s="77">
        <f>14773+980</f>
        <v>15753</v>
      </c>
      <c r="E35" s="103"/>
      <c r="F35" s="145">
        <f>6238342-16172556</f>
        <v>-9934214</v>
      </c>
      <c r="G35" s="77">
        <v>-34955</v>
      </c>
      <c r="H35" s="130">
        <v>4190</v>
      </c>
    </row>
    <row r="36" spans="1:8" ht="15" customHeight="1">
      <c r="A36" s="1"/>
      <c r="B36" s="1" t="s">
        <v>78</v>
      </c>
      <c r="C36" s="1"/>
      <c r="D36" s="146">
        <f>-17954-1</f>
        <v>-17955</v>
      </c>
      <c r="E36" s="116"/>
      <c r="F36" s="22">
        <f>-27122964-3382989</f>
        <v>-30505953</v>
      </c>
      <c r="G36" s="146">
        <v>42466</v>
      </c>
      <c r="H36" s="146">
        <v>-6018</v>
      </c>
    </row>
    <row r="37" spans="1:8" ht="15" customHeight="1">
      <c r="A37" s="1"/>
      <c r="B37" s="1"/>
      <c r="C37" s="1"/>
      <c r="D37" s="77">
        <f>SUM(D32:D36)</f>
        <v>143764</v>
      </c>
      <c r="E37" s="103"/>
      <c r="F37" s="145">
        <f>SUM(F32:F36)</f>
        <v>25248681</v>
      </c>
      <c r="G37" s="77">
        <f>SUM(G32:G36)</f>
        <v>5338</v>
      </c>
      <c r="H37" s="130">
        <v>116726</v>
      </c>
    </row>
    <row r="38" spans="1:8" ht="15" customHeight="1">
      <c r="A38" s="1"/>
      <c r="B38" s="1"/>
      <c r="C38" s="1"/>
      <c r="D38" s="77"/>
      <c r="E38" s="103"/>
      <c r="F38" s="145"/>
      <c r="G38" s="77"/>
      <c r="H38" s="130"/>
    </row>
    <row r="39" spans="1:8" ht="15" customHeight="1">
      <c r="A39" s="1" t="s">
        <v>79</v>
      </c>
      <c r="B39" s="1"/>
      <c r="C39" s="1"/>
      <c r="D39" s="147">
        <v>-5274</v>
      </c>
      <c r="E39" s="148"/>
      <c r="F39" s="149">
        <f>-5122317</f>
        <v>-5122317</v>
      </c>
      <c r="G39" s="147">
        <v>-6424</v>
      </c>
      <c r="H39" s="130">
        <v>-6713</v>
      </c>
    </row>
    <row r="40" spans="1:8" ht="15" customHeight="1">
      <c r="A40" s="1" t="s">
        <v>80</v>
      </c>
      <c r="B40" s="1"/>
      <c r="C40" s="1"/>
      <c r="D40" s="120">
        <v>1709</v>
      </c>
      <c r="E40" s="103"/>
      <c r="F40" s="15">
        <v>866983</v>
      </c>
      <c r="G40" s="120">
        <v>818</v>
      </c>
      <c r="H40" s="130">
        <v>1227</v>
      </c>
    </row>
    <row r="41" spans="1:8" ht="15" customHeight="1">
      <c r="A41" s="1" t="s">
        <v>81</v>
      </c>
      <c r="B41" s="1"/>
      <c r="C41" s="1"/>
      <c r="D41" s="130">
        <v>-10368</v>
      </c>
      <c r="E41" s="116"/>
      <c r="F41" s="20">
        <f>-1642741</f>
        <v>-1642741</v>
      </c>
      <c r="G41" s="130">
        <v>-3404</v>
      </c>
      <c r="H41" s="130">
        <v>-12688</v>
      </c>
    </row>
    <row r="42" spans="1:8" ht="15" customHeight="1">
      <c r="A42" s="1" t="s">
        <v>122</v>
      </c>
      <c r="B42" s="1"/>
      <c r="C42" s="1"/>
      <c r="D42" s="77">
        <v>1051</v>
      </c>
      <c r="E42" s="103"/>
      <c r="F42" s="20"/>
      <c r="G42" s="146"/>
      <c r="H42" s="130">
        <v>1554</v>
      </c>
    </row>
    <row r="43" spans="1:8" ht="15" customHeight="1">
      <c r="A43" s="1" t="s">
        <v>82</v>
      </c>
      <c r="B43" s="1"/>
      <c r="C43" s="1"/>
      <c r="D43" s="150">
        <f>SUM(D37:D42)</f>
        <v>130882</v>
      </c>
      <c r="E43" s="103"/>
      <c r="F43" s="20">
        <f>SUM(F37:F41)</f>
        <v>19350606</v>
      </c>
      <c r="G43" s="150">
        <f>SUM(G37:G41)</f>
        <v>-3672</v>
      </c>
      <c r="H43" s="150">
        <v>100106</v>
      </c>
    </row>
    <row r="44" spans="1:8" ht="15" customHeight="1">
      <c r="A44" s="1"/>
      <c r="B44" s="1"/>
      <c r="C44" s="1"/>
      <c r="D44" s="121"/>
      <c r="E44" s="103"/>
      <c r="F44" s="50"/>
      <c r="G44" s="121"/>
      <c r="H44" s="130"/>
    </row>
    <row r="45" spans="1:8" ht="15" customHeight="1">
      <c r="A45" s="2" t="s">
        <v>83</v>
      </c>
      <c r="B45" s="1"/>
      <c r="C45" s="1"/>
      <c r="D45" s="121"/>
      <c r="E45" s="103"/>
      <c r="F45" s="50"/>
      <c r="G45" s="121"/>
      <c r="H45" s="130"/>
    </row>
    <row r="46" spans="1:8" ht="15" customHeight="1">
      <c r="A46" s="1" t="s">
        <v>84</v>
      </c>
      <c r="B46" s="1"/>
      <c r="C46" s="1"/>
      <c r="D46" s="77">
        <v>-29388</v>
      </c>
      <c r="E46" s="103"/>
      <c r="F46" s="145">
        <f>-18318970</f>
        <v>-18318970</v>
      </c>
      <c r="G46" s="77">
        <v>-18439</v>
      </c>
      <c r="H46" s="130">
        <v>-32998</v>
      </c>
    </row>
    <row r="47" spans="1:8" ht="15" customHeight="1">
      <c r="A47" s="1" t="s">
        <v>85</v>
      </c>
      <c r="B47" s="1"/>
      <c r="C47" s="1"/>
      <c r="D47" s="77">
        <v>926</v>
      </c>
      <c r="E47" s="103"/>
      <c r="F47" s="22">
        <v>109138</v>
      </c>
      <c r="G47" s="76">
        <v>0</v>
      </c>
      <c r="H47" s="130">
        <v>662</v>
      </c>
    </row>
    <row r="48" spans="1:8" ht="15" customHeight="1">
      <c r="A48" s="1" t="s">
        <v>140</v>
      </c>
      <c r="B48" s="1"/>
      <c r="C48" s="1"/>
      <c r="D48" s="77">
        <v>-11891</v>
      </c>
      <c r="E48" s="103"/>
      <c r="F48" s="20"/>
      <c r="G48" s="76"/>
      <c r="H48" s="103">
        <v>0</v>
      </c>
    </row>
    <row r="49" spans="1:8" ht="15" customHeight="1">
      <c r="A49" s="1" t="s">
        <v>86</v>
      </c>
      <c r="B49" s="1"/>
      <c r="C49" s="1"/>
      <c r="D49" s="150">
        <f>SUM(D46:D48)</f>
        <v>-40353</v>
      </c>
      <c r="E49" s="103"/>
      <c r="F49" s="145">
        <f>SUM(F46:F47)</f>
        <v>-18209832</v>
      </c>
      <c r="G49" s="77">
        <f>SUM(G46:G47)</f>
        <v>-18439</v>
      </c>
      <c r="H49" s="150">
        <v>-32336</v>
      </c>
    </row>
    <row r="50" spans="1:7" ht="15" customHeight="1">
      <c r="A50" s="1"/>
      <c r="B50" s="1"/>
      <c r="C50" s="1"/>
      <c r="D50" s="130"/>
      <c r="E50" s="103"/>
      <c r="F50" s="22"/>
      <c r="G50" s="130"/>
    </row>
    <row r="51" spans="1:7" ht="15" customHeight="1">
      <c r="A51" s="2" t="s">
        <v>87</v>
      </c>
      <c r="B51" s="1"/>
      <c r="C51" s="1"/>
      <c r="D51" s="77"/>
      <c r="E51" s="103"/>
      <c r="F51" s="145"/>
      <c r="G51" s="77"/>
    </row>
    <row r="52" spans="1:8" ht="15" customHeight="1">
      <c r="A52" s="1" t="s">
        <v>117</v>
      </c>
      <c r="B52" s="1"/>
      <c r="C52" s="1"/>
      <c r="D52" s="120">
        <v>-9558</v>
      </c>
      <c r="E52" s="103"/>
      <c r="F52" s="145"/>
      <c r="G52" s="77"/>
      <c r="H52" s="130">
        <v>-27968</v>
      </c>
    </row>
    <row r="53" spans="1:8" ht="15" customHeight="1">
      <c r="A53" s="1" t="s">
        <v>88</v>
      </c>
      <c r="B53" s="1"/>
      <c r="C53" s="1"/>
      <c r="D53" s="120">
        <v>-9350</v>
      </c>
      <c r="E53" s="151"/>
      <c r="F53" s="152"/>
      <c r="G53" s="77">
        <v>-6000</v>
      </c>
      <c r="H53" s="130">
        <v>-9937</v>
      </c>
    </row>
    <row r="54" spans="1:8" ht="15" customHeight="1" hidden="1">
      <c r="A54" s="1" t="s">
        <v>162</v>
      </c>
      <c r="B54" s="1"/>
      <c r="C54" s="1"/>
      <c r="D54" s="77"/>
      <c r="E54" s="116"/>
      <c r="F54" s="20"/>
      <c r="G54" s="76"/>
      <c r="H54" s="130">
        <v>0</v>
      </c>
    </row>
    <row r="55" spans="1:8" ht="15" customHeight="1">
      <c r="A55" s="1" t="s">
        <v>89</v>
      </c>
      <c r="B55" s="1"/>
      <c r="C55" s="1"/>
      <c r="D55" s="146">
        <v>-32641</v>
      </c>
      <c r="E55" s="116"/>
      <c r="F55" s="22">
        <f>-929382</f>
        <v>-929382</v>
      </c>
      <c r="G55" s="146"/>
      <c r="H55" s="146">
        <v>-18378</v>
      </c>
    </row>
    <row r="56" spans="3:8" ht="15" customHeight="1" hidden="1">
      <c r="C56" s="1"/>
      <c r="D56" s="120">
        <v>0</v>
      </c>
      <c r="E56" s="148"/>
      <c r="F56" s="153"/>
      <c r="G56" s="147">
        <v>23800</v>
      </c>
      <c r="H56" s="130"/>
    </row>
    <row r="57" spans="1:8" ht="15" customHeight="1" hidden="1">
      <c r="A57" s="1" t="s">
        <v>90</v>
      </c>
      <c r="B57" s="1"/>
      <c r="C57" s="1"/>
      <c r="D57" s="174">
        <v>0</v>
      </c>
      <c r="E57" s="103"/>
      <c r="F57" s="22"/>
      <c r="G57" s="146">
        <v>-39800</v>
      </c>
      <c r="H57" s="130"/>
    </row>
    <row r="58" spans="1:8" ht="15" customHeight="1">
      <c r="A58" s="1" t="s">
        <v>91</v>
      </c>
      <c r="B58" s="1"/>
      <c r="C58" s="1"/>
      <c r="D58" s="150">
        <f>SUM(D52:D57)</f>
        <v>-51549</v>
      </c>
      <c r="E58" s="103"/>
      <c r="F58" s="145">
        <f>SUM(F54:F57)</f>
        <v>-929382</v>
      </c>
      <c r="G58" s="77">
        <f>SUM(G53:G57)</f>
        <v>-22000</v>
      </c>
      <c r="H58" s="150">
        <f>SUM(H52:H55)</f>
        <v>-56283</v>
      </c>
    </row>
    <row r="59" spans="1:8" ht="15" customHeight="1">
      <c r="A59" s="1"/>
      <c r="B59" s="1"/>
      <c r="C59" s="1"/>
      <c r="D59" s="77"/>
      <c r="E59" s="103"/>
      <c r="F59" s="145"/>
      <c r="G59" s="77"/>
      <c r="H59" s="8"/>
    </row>
    <row r="60" spans="1:8" ht="15" customHeight="1">
      <c r="A60" s="2" t="s">
        <v>92</v>
      </c>
      <c r="B60" s="1"/>
      <c r="C60" s="1"/>
      <c r="D60" s="130">
        <f>D58+D49+D43</f>
        <v>38980</v>
      </c>
      <c r="E60" s="103"/>
      <c r="F60" s="20">
        <f>F58+F49+F43</f>
        <v>211392</v>
      </c>
      <c r="G60" s="130">
        <f>G58+G49+G43</f>
        <v>-44111</v>
      </c>
      <c r="H60" s="130">
        <v>11487</v>
      </c>
    </row>
    <row r="61" spans="1:8" ht="15" customHeight="1">
      <c r="A61" s="1"/>
      <c r="B61" s="1"/>
      <c r="C61" s="1"/>
      <c r="D61" s="130"/>
      <c r="E61" s="103"/>
      <c r="F61" s="20"/>
      <c r="G61" s="130"/>
      <c r="H61" s="8"/>
    </row>
    <row r="62" spans="1:8" ht="15" customHeight="1">
      <c r="A62" s="2" t="s">
        <v>93</v>
      </c>
      <c r="B62" s="1"/>
      <c r="C62" s="1"/>
      <c r="D62" s="154">
        <v>48873</v>
      </c>
      <c r="E62" s="103"/>
      <c r="F62" s="155">
        <v>26487895</v>
      </c>
      <c r="G62" s="154">
        <v>69580</v>
      </c>
      <c r="H62" s="146">
        <v>37386</v>
      </c>
    </row>
    <row r="63" spans="1:8" ht="15" customHeight="1">
      <c r="A63" s="1"/>
      <c r="B63" s="1"/>
      <c r="C63" s="1"/>
      <c r="D63" s="156"/>
      <c r="E63" s="103"/>
      <c r="F63" s="157"/>
      <c r="G63" s="156"/>
      <c r="H63" s="130"/>
    </row>
    <row r="64" spans="1:8" ht="15" customHeight="1" thickBot="1">
      <c r="A64" s="2" t="s">
        <v>94</v>
      </c>
      <c r="B64" s="1"/>
      <c r="C64" s="1"/>
      <c r="D64" s="158">
        <f>D60+D62</f>
        <v>87853</v>
      </c>
      <c r="E64" s="103"/>
      <c r="F64" s="159">
        <f>F60+F62</f>
        <v>26699287</v>
      </c>
      <c r="G64" s="158">
        <f>G60+G62</f>
        <v>25469</v>
      </c>
      <c r="H64" s="158">
        <f>H60+H62</f>
        <v>48873</v>
      </c>
    </row>
    <row r="65" spans="1:7" ht="15" customHeight="1" thickTop="1">
      <c r="A65" s="73"/>
      <c r="B65" s="1"/>
      <c r="C65" s="1"/>
      <c r="D65" s="82"/>
      <c r="E65" s="1"/>
      <c r="G65" s="82"/>
    </row>
    <row r="66" spans="1:8" s="40" customFormat="1" ht="15" customHeight="1">
      <c r="A66" s="79" t="s">
        <v>142</v>
      </c>
      <c r="B66" s="1"/>
      <c r="C66" s="1"/>
      <c r="D66" s="82"/>
      <c r="E66" s="1"/>
      <c r="F66" s="63"/>
      <c r="G66" s="82"/>
      <c r="H66" s="103"/>
    </row>
    <row r="67" spans="1:8" s="40" customFormat="1" ht="15" customHeight="1">
      <c r="A67" s="73" t="s">
        <v>151</v>
      </c>
      <c r="B67" s="1"/>
      <c r="C67" s="1"/>
      <c r="D67" s="82"/>
      <c r="E67" s="1"/>
      <c r="F67" s="63"/>
      <c r="G67" s="82"/>
      <c r="H67" s="103"/>
    </row>
    <row r="68" spans="1:8" s="40" customFormat="1" ht="15.75">
      <c r="A68" s="79" t="s">
        <v>129</v>
      </c>
      <c r="B68" s="8"/>
      <c r="C68" s="14"/>
      <c r="D68" s="12"/>
      <c r="E68" s="14"/>
      <c r="F68" s="1"/>
      <c r="G68" s="8"/>
      <c r="H68" s="103"/>
    </row>
    <row r="69" spans="1:8" s="40" customFormat="1" ht="15.75">
      <c r="A69" s="79" t="s">
        <v>130</v>
      </c>
      <c r="B69" s="8"/>
      <c r="C69" s="14"/>
      <c r="D69" s="12"/>
      <c r="E69" s="14"/>
      <c r="F69" s="1"/>
      <c r="G69" s="8"/>
      <c r="H69" s="103"/>
    </row>
    <row r="70" spans="1:8" s="40" customFormat="1" ht="15.75">
      <c r="A70" s="39"/>
      <c r="D70" s="63"/>
      <c r="F70" s="63"/>
      <c r="G70" s="63"/>
      <c r="H70" s="103"/>
    </row>
    <row r="71" spans="1:8" s="40" customFormat="1" ht="15.75">
      <c r="A71" s="39"/>
      <c r="D71" s="63"/>
      <c r="F71" s="63"/>
      <c r="G71" s="63"/>
      <c r="H71" s="103"/>
    </row>
    <row r="72" spans="1:8" s="40" customFormat="1" ht="15.75">
      <c r="A72" s="39"/>
      <c r="D72" s="63"/>
      <c r="F72" s="63"/>
      <c r="G72" s="63"/>
      <c r="H72" s="103"/>
    </row>
    <row r="73" spans="1:8" s="40" customFormat="1" ht="15.75">
      <c r="A73" s="39"/>
      <c r="D73" s="63"/>
      <c r="F73" s="63"/>
      <c r="G73" s="63"/>
      <c r="H73" s="103"/>
    </row>
    <row r="74" spans="1:8" s="40" customFormat="1" ht="15.75">
      <c r="A74" s="39"/>
      <c r="D74" s="63"/>
      <c r="F74" s="63"/>
      <c r="G74" s="63"/>
      <c r="H74" s="103"/>
    </row>
    <row r="75" spans="1:8" s="40" customFormat="1" ht="15.75">
      <c r="A75" s="39"/>
      <c r="D75" s="63"/>
      <c r="F75" s="63"/>
      <c r="G75" s="63"/>
      <c r="H75" s="103"/>
    </row>
    <row r="76" spans="1:8" s="40" customFormat="1" ht="15.75">
      <c r="A76" s="39"/>
      <c r="D76" s="63"/>
      <c r="F76" s="63"/>
      <c r="G76" s="63"/>
      <c r="H76" s="103"/>
    </row>
    <row r="77" spans="1:8" s="40" customFormat="1" ht="15.75">
      <c r="A77" s="39"/>
      <c r="D77" s="63"/>
      <c r="F77" s="63"/>
      <c r="G77" s="63"/>
      <c r="H77" s="103"/>
    </row>
    <row r="78" spans="1:8" s="40" customFormat="1" ht="15.75">
      <c r="A78" s="39"/>
      <c r="D78" s="63"/>
      <c r="F78" s="63"/>
      <c r="G78" s="63"/>
      <c r="H78" s="103"/>
    </row>
    <row r="79" spans="1:8" s="40" customFormat="1" ht="15.75">
      <c r="A79" s="39"/>
      <c r="D79" s="63"/>
      <c r="F79" s="63"/>
      <c r="G79" s="63"/>
      <c r="H79" s="103"/>
    </row>
    <row r="80" spans="1:8" s="40" customFormat="1" ht="15.75">
      <c r="A80" s="39"/>
      <c r="D80" s="63"/>
      <c r="F80" s="63"/>
      <c r="G80" s="63"/>
      <c r="H80" s="103"/>
    </row>
    <row r="81" spans="1:8" s="40" customFormat="1" ht="15.75">
      <c r="A81" s="39"/>
      <c r="D81" s="63"/>
      <c r="F81" s="63"/>
      <c r="G81" s="63"/>
      <c r="H81" s="103"/>
    </row>
    <row r="82" spans="1:8" s="40" customFormat="1" ht="15.75">
      <c r="A82" s="39"/>
      <c r="D82" s="63"/>
      <c r="F82" s="63"/>
      <c r="G82" s="63"/>
      <c r="H82" s="103"/>
    </row>
    <row r="83" spans="1:8" s="40" customFormat="1" ht="15.75">
      <c r="A83" s="39"/>
      <c r="D83" s="63"/>
      <c r="F83" s="63"/>
      <c r="G83" s="63"/>
      <c r="H83" s="103"/>
    </row>
    <row r="84" spans="1:8" s="40" customFormat="1" ht="15.75">
      <c r="A84" s="39"/>
      <c r="D84" s="63"/>
      <c r="F84" s="63"/>
      <c r="G84" s="63"/>
      <c r="H84" s="103"/>
    </row>
    <row r="85" spans="1:8" s="40" customFormat="1" ht="15.75">
      <c r="A85" s="39"/>
      <c r="D85" s="63"/>
      <c r="F85" s="63"/>
      <c r="G85" s="63"/>
      <c r="H85" s="103"/>
    </row>
    <row r="86" spans="1:8" s="40" customFormat="1" ht="15.75">
      <c r="A86" s="39"/>
      <c r="D86" s="63"/>
      <c r="F86" s="63"/>
      <c r="G86" s="63"/>
      <c r="H86" s="103"/>
    </row>
    <row r="87" spans="1:8" s="40" customFormat="1" ht="15.75">
      <c r="A87" s="39"/>
      <c r="D87" s="63"/>
      <c r="F87" s="63"/>
      <c r="G87" s="63"/>
      <c r="H87" s="103"/>
    </row>
    <row r="88" spans="1:8" s="40" customFormat="1" ht="15.75">
      <c r="A88" s="39"/>
      <c r="D88" s="63"/>
      <c r="F88" s="63"/>
      <c r="G88" s="63"/>
      <c r="H88" s="103"/>
    </row>
    <row r="89" ht="15">
      <c r="A89" s="33"/>
    </row>
    <row r="90" ht="15">
      <c r="A90" s="33"/>
    </row>
    <row r="91" ht="15">
      <c r="A91" s="33"/>
    </row>
    <row r="92" ht="15">
      <c r="A92" s="33"/>
    </row>
    <row r="93" ht="15">
      <c r="A93" s="33"/>
    </row>
    <row r="94" ht="15">
      <c r="A94" s="33"/>
    </row>
    <row r="95" ht="15">
      <c r="A95" s="33"/>
    </row>
    <row r="96" ht="15">
      <c r="A96" s="33"/>
    </row>
    <row r="97" ht="15">
      <c r="A97" s="33"/>
    </row>
    <row r="98" ht="15">
      <c r="A98" s="33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3"/>
    </row>
    <row r="108" ht="15">
      <c r="A108" s="33"/>
    </row>
    <row r="109" ht="15">
      <c r="A109" s="33"/>
    </row>
    <row r="110" ht="15">
      <c r="A110" s="33"/>
    </row>
    <row r="111" ht="15">
      <c r="A111" s="33"/>
    </row>
    <row r="112" ht="15">
      <c r="A112" s="33"/>
    </row>
    <row r="113" ht="15">
      <c r="A113" s="33"/>
    </row>
    <row r="114" ht="15">
      <c r="A114" s="33"/>
    </row>
    <row r="115" ht="15">
      <c r="A115" s="33"/>
    </row>
    <row r="116" ht="15">
      <c r="A116" s="33"/>
    </row>
    <row r="117" ht="15">
      <c r="A117" s="33"/>
    </row>
    <row r="118" ht="15">
      <c r="A118" s="33"/>
    </row>
    <row r="119" ht="15">
      <c r="A119" s="33"/>
    </row>
    <row r="120" ht="15">
      <c r="A120" s="33"/>
    </row>
    <row r="121" ht="15">
      <c r="A121" s="33"/>
    </row>
    <row r="122" ht="15">
      <c r="A122" s="33"/>
    </row>
    <row r="123" ht="15">
      <c r="A123" s="33"/>
    </row>
    <row r="124" ht="15">
      <c r="A124" s="33"/>
    </row>
    <row r="125" ht="15">
      <c r="A125" s="33"/>
    </row>
    <row r="126" ht="15">
      <c r="A126" s="33"/>
    </row>
    <row r="127" ht="15">
      <c r="A127" s="33"/>
    </row>
    <row r="128" ht="15">
      <c r="A128" s="33"/>
    </row>
    <row r="129" ht="15">
      <c r="A129" s="33"/>
    </row>
    <row r="130" ht="15">
      <c r="A130" s="33"/>
    </row>
    <row r="131" ht="15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5">
      <c r="A151" s="33"/>
    </row>
    <row r="152" ht="15">
      <c r="A152" s="33"/>
    </row>
    <row r="153" ht="15">
      <c r="A153" s="33"/>
    </row>
    <row r="154" ht="15">
      <c r="A154" s="33"/>
    </row>
    <row r="155" ht="15">
      <c r="A155" s="33"/>
    </row>
    <row r="156" ht="15">
      <c r="A156" s="33"/>
    </row>
    <row r="157" ht="15">
      <c r="A157" s="33"/>
    </row>
    <row r="158" ht="15">
      <c r="A158" s="33"/>
    </row>
    <row r="159" ht="15">
      <c r="A159" s="33"/>
    </row>
    <row r="160" ht="15">
      <c r="A160" s="33"/>
    </row>
    <row r="161" ht="15">
      <c r="A161" s="33"/>
    </row>
    <row r="162" ht="15">
      <c r="A162" s="33"/>
    </row>
    <row r="163" ht="15">
      <c r="A163" s="33"/>
    </row>
    <row r="164" ht="15">
      <c r="A164" s="33"/>
    </row>
    <row r="165" ht="15">
      <c r="A165" s="33"/>
    </row>
    <row r="166" ht="15">
      <c r="A166" s="33"/>
    </row>
    <row r="167" ht="15">
      <c r="A167" s="33"/>
    </row>
    <row r="168" ht="15">
      <c r="A168" s="33"/>
    </row>
    <row r="169" ht="15">
      <c r="A169" s="33"/>
    </row>
    <row r="170" ht="15">
      <c r="A170" s="33"/>
    </row>
    <row r="171" ht="15">
      <c r="A171" s="33"/>
    </row>
    <row r="172" ht="15">
      <c r="A172" s="33"/>
    </row>
    <row r="173" ht="15">
      <c r="A173" s="33"/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  <row r="180" ht="15">
      <c r="A180" s="33"/>
    </row>
    <row r="181" ht="15">
      <c r="A181" s="33"/>
    </row>
    <row r="182" ht="15">
      <c r="A182" s="33"/>
    </row>
  </sheetData>
  <printOptions/>
  <pageMargins left="0.8" right="0.5" top="0.5" bottom="0.5" header="0.5" footer="0.25"/>
  <pageSetup fitToHeight="1" fitToWidth="1" horizontalDpi="300" verticalDpi="300" orientation="portrait" paperSize="9" scale="80" r:id="rId2"/>
  <headerFooter alignWithMargins="0">
    <oddFooter>&amp;C&amp;9Page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Tengis Corporate Services Sdn. Bhd.</cp:lastModifiedBy>
  <cp:lastPrinted>2005-09-26T00:11:31Z</cp:lastPrinted>
  <dcterms:created xsi:type="dcterms:W3CDTF">2002-10-16T03:54:20Z</dcterms:created>
  <dcterms:modified xsi:type="dcterms:W3CDTF">2005-09-28T06:27:24Z</dcterms:modified>
  <cp:category/>
  <cp:version/>
  <cp:contentType/>
  <cp:contentStatus/>
</cp:coreProperties>
</file>